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10" yWindow="630" windowWidth="20730" windowHeight="11670" firstSheet="2" activeTab="10"/>
  </bookViews>
  <sheets>
    <sheet name="封面" sheetId="1" r:id="rId1"/>
    <sheet name="收支总表1" sheetId="2" r:id="rId2"/>
    <sheet name="收入总表2" sheetId="3" r:id="rId3"/>
    <sheet name="支出总表3" sheetId="4" r:id="rId4"/>
    <sheet name="财拨总表4" sheetId="5" r:id="rId5"/>
    <sheet name="一般预算支出5" sheetId="6" r:id="rId6"/>
    <sheet name="基本支出6" sheetId="7" r:id="rId7"/>
    <sheet name="三公7" sheetId="8" r:id="rId8"/>
    <sheet name="基金8" sheetId="9" r:id="rId9"/>
    <sheet name="国资9" sheetId="10" r:id="rId10"/>
    <sheet name="项目支出10" sheetId="11" r:id="rId11"/>
    <sheet name="采购11" sheetId="12" r:id="rId12"/>
  </sheets>
  <definedNames/>
  <calcPr fullCalcOnLoad="1"/>
</workbook>
</file>

<file path=xl/sharedStrings.xml><?xml version="1.0" encoding="utf-8"?>
<sst xmlns="http://schemas.openxmlformats.org/spreadsheetml/2006/main" count="471" uniqueCount="246">
  <si>
    <t>部门（单位）
名称</t>
  </si>
  <si>
    <t/>
  </si>
  <si>
    <t xml:space="preserve">
</t>
  </si>
  <si>
    <r>
      <rPr>
        <sz val="11"/>
        <rFont val="宋体"/>
        <family val="0"/>
      </rPr>
      <t>一、一般公共预算拨款收入</t>
    </r>
  </si>
  <si>
    <r>
      <rPr>
        <sz val="11"/>
        <rFont val="宋体"/>
        <family val="0"/>
      </rPr>
      <t>一、一般公共服务支出</t>
    </r>
  </si>
  <si>
    <r>
      <rPr>
        <sz val="11"/>
        <rFont val="宋体"/>
        <family val="0"/>
      </rPr>
      <t>二、政府性基金预算拨款收入</t>
    </r>
  </si>
  <si>
    <r>
      <rPr>
        <sz val="11"/>
        <rFont val="宋体"/>
        <family val="0"/>
      </rPr>
      <t>二、外交支出</t>
    </r>
  </si>
  <si>
    <r>
      <rPr>
        <sz val="11"/>
        <rFont val="宋体"/>
        <family val="0"/>
      </rPr>
      <t>三、国有资本经营预算拨款收入</t>
    </r>
  </si>
  <si>
    <r>
      <rPr>
        <sz val="11"/>
        <rFont val="宋体"/>
        <family val="0"/>
      </rPr>
      <t>三、国防支出</t>
    </r>
  </si>
  <si>
    <r>
      <rPr>
        <sz val="11"/>
        <rFont val="宋体"/>
        <family val="0"/>
      </rPr>
      <t>四、财政专户管理资金收入</t>
    </r>
  </si>
  <si>
    <r>
      <rPr>
        <sz val="11"/>
        <rFont val="宋体"/>
        <family val="0"/>
      </rPr>
      <t>四、公共安全支出</t>
    </r>
  </si>
  <si>
    <r>
      <rPr>
        <sz val="11"/>
        <rFont val="宋体"/>
        <family val="0"/>
      </rPr>
      <t>五、事业收入</t>
    </r>
  </si>
  <si>
    <r>
      <rPr>
        <sz val="11"/>
        <rFont val="宋体"/>
        <family val="0"/>
      </rPr>
      <t>五、教育支出</t>
    </r>
  </si>
  <si>
    <r>
      <rPr>
        <sz val="11"/>
        <rFont val="宋体"/>
        <family val="0"/>
      </rPr>
      <t>六、上级补助收入</t>
    </r>
  </si>
  <si>
    <r>
      <rPr>
        <sz val="11"/>
        <rFont val="宋体"/>
        <family val="0"/>
      </rPr>
      <t>六、科学技术支出</t>
    </r>
  </si>
  <si>
    <r>
      <rPr>
        <sz val="11"/>
        <rFont val="宋体"/>
        <family val="0"/>
      </rPr>
      <t>七、附属单位上缴收入</t>
    </r>
  </si>
  <si>
    <r>
      <rPr>
        <sz val="11"/>
        <rFont val="宋体"/>
        <family val="0"/>
      </rPr>
      <t>七、文化旅游体育与传媒支出</t>
    </r>
  </si>
  <si>
    <r>
      <rPr>
        <sz val="11"/>
        <rFont val="宋体"/>
        <family val="0"/>
      </rPr>
      <t>八、事业单位经营收入</t>
    </r>
  </si>
  <si>
    <r>
      <rPr>
        <sz val="11"/>
        <rFont val="宋体"/>
        <family val="0"/>
      </rPr>
      <t>八、社会保障和就业支出</t>
    </r>
  </si>
  <si>
    <r>
      <rPr>
        <sz val="11"/>
        <rFont val="宋体"/>
        <family val="0"/>
      </rPr>
      <t>九、其他收入</t>
    </r>
  </si>
  <si>
    <r>
      <rPr>
        <sz val="11"/>
        <rFont val="宋体"/>
        <family val="0"/>
      </rPr>
      <t>九、社会保险基金支出</t>
    </r>
  </si>
  <si>
    <r>
      <rPr>
        <sz val="11"/>
        <rFont val="宋体"/>
        <family val="0"/>
      </rPr>
      <t>十、卫生健康支出</t>
    </r>
  </si>
  <si>
    <r>
      <rPr>
        <sz val="11"/>
        <rFont val="宋体"/>
        <family val="0"/>
      </rPr>
      <t>十一、节能环保支出</t>
    </r>
  </si>
  <si>
    <r>
      <rPr>
        <sz val="11"/>
        <rFont val="宋体"/>
        <family val="0"/>
      </rPr>
      <t>十二、城乡社区支出</t>
    </r>
  </si>
  <si>
    <r>
      <rPr>
        <sz val="11"/>
        <rFont val="宋体"/>
        <family val="0"/>
      </rPr>
      <t>十三、农林水支出</t>
    </r>
  </si>
  <si>
    <r>
      <rPr>
        <sz val="11"/>
        <rFont val="宋体"/>
        <family val="0"/>
      </rPr>
      <t>十四、交通运输支出</t>
    </r>
  </si>
  <si>
    <r>
      <rPr>
        <sz val="11"/>
        <rFont val="宋体"/>
        <family val="0"/>
      </rPr>
      <t>十五、资源勘探工业信息等支出</t>
    </r>
  </si>
  <si>
    <r>
      <rPr>
        <sz val="11"/>
        <rFont val="宋体"/>
        <family val="0"/>
      </rPr>
      <t>十六、商业服务业等支出</t>
    </r>
  </si>
  <si>
    <r>
      <rPr>
        <sz val="11"/>
        <rFont val="宋体"/>
        <family val="0"/>
      </rPr>
      <t>十七、金融支出</t>
    </r>
  </si>
  <si>
    <r>
      <rPr>
        <sz val="11"/>
        <rFont val="宋体"/>
        <family val="0"/>
      </rPr>
      <t>十八、援助其他地区支出</t>
    </r>
  </si>
  <si>
    <r>
      <rPr>
        <sz val="11"/>
        <rFont val="宋体"/>
        <family val="0"/>
      </rPr>
      <t>十九、自然资源海洋气象等支出</t>
    </r>
  </si>
  <si>
    <r>
      <rPr>
        <sz val="11"/>
        <rFont val="宋体"/>
        <family val="0"/>
      </rPr>
      <t>二十、住房保障支出</t>
    </r>
  </si>
  <si>
    <r>
      <rPr>
        <sz val="11"/>
        <rFont val="宋体"/>
        <family val="0"/>
      </rPr>
      <t>二十一、粮油物资储备支出</t>
    </r>
  </si>
  <si>
    <r>
      <rPr>
        <sz val="11"/>
        <rFont val="宋体"/>
        <family val="0"/>
      </rPr>
      <t>二十二、国有资本经营预算支出</t>
    </r>
  </si>
  <si>
    <r>
      <rPr>
        <sz val="11"/>
        <rFont val="宋体"/>
        <family val="0"/>
      </rPr>
      <t>二十三、灾害防治及应急管理支出</t>
    </r>
  </si>
  <si>
    <r>
      <rPr>
        <sz val="11"/>
        <rFont val="宋体"/>
        <family val="0"/>
      </rPr>
      <t>二十四、其他支出</t>
    </r>
  </si>
  <si>
    <r>
      <rPr>
        <sz val="11"/>
        <rFont val="宋体"/>
        <family val="0"/>
      </rPr>
      <t>二十五、债务付息支出</t>
    </r>
  </si>
  <si>
    <r>
      <rPr>
        <sz val="11"/>
        <rFont val="宋体"/>
        <family val="0"/>
      </rPr>
      <t>二十六、债务发行费用支出</t>
    </r>
  </si>
  <si>
    <r>
      <rPr>
        <sz val="11"/>
        <rFont val="宋体"/>
        <family val="0"/>
      </rPr>
      <t>二十七、抗疫特别国债安排的支出</t>
    </r>
  </si>
  <si>
    <r>
      <rPr>
        <sz val="11"/>
        <rFont val="宋体"/>
        <family val="0"/>
      </rPr>
      <t>二十八、往来性支出</t>
    </r>
  </si>
  <si>
    <r>
      <rPr>
        <sz val="11"/>
        <rFont val="宋体"/>
        <family val="0"/>
      </rPr>
      <t>年终结转结余</t>
    </r>
  </si>
  <si>
    <r>
      <rPr>
        <b/>
        <sz val="11"/>
        <color indexed="8"/>
        <rFont val="宋体"/>
        <family val="0"/>
      </rPr>
      <t>合 计</t>
    </r>
  </si>
  <si>
    <r>
      <rPr>
        <sz val="11"/>
        <rFont val="宋体"/>
        <family val="0"/>
      </rPr>
      <t>（一）一般公共预算资金</t>
    </r>
  </si>
  <si>
    <r>
      <rPr>
        <sz val="11"/>
        <rFont val="宋体"/>
        <family val="0"/>
      </rPr>
      <t>（一）一般公共服务支出</t>
    </r>
  </si>
  <si>
    <r>
      <rPr>
        <sz val="11"/>
        <rFont val="宋体"/>
        <family val="0"/>
      </rPr>
      <t>（二）政府性基金预算资金</t>
    </r>
  </si>
  <si>
    <r>
      <rPr>
        <sz val="11"/>
        <rFont val="宋体"/>
        <family val="0"/>
      </rPr>
      <t>（二）外交支出</t>
    </r>
  </si>
  <si>
    <r>
      <rPr>
        <sz val="11"/>
        <rFont val="宋体"/>
        <family val="0"/>
      </rPr>
      <t>（三）国有资本经营预算资金</t>
    </r>
  </si>
  <si>
    <r>
      <rPr>
        <sz val="11"/>
        <rFont val="宋体"/>
        <family val="0"/>
      </rPr>
      <t>（三）国防支出</t>
    </r>
  </si>
  <si>
    <r>
      <rPr>
        <sz val="11"/>
        <rFont val="宋体"/>
        <family val="0"/>
      </rPr>
      <t>（四）公共安全支出</t>
    </r>
  </si>
  <si>
    <r>
      <rPr>
        <sz val="11"/>
        <rFont val="宋体"/>
        <family val="0"/>
      </rPr>
      <t>（五）教育支出</t>
    </r>
  </si>
  <si>
    <r>
      <rPr>
        <sz val="11"/>
        <rFont val="宋体"/>
        <family val="0"/>
      </rPr>
      <t>（六）科学技术支出</t>
    </r>
  </si>
  <si>
    <r>
      <rPr>
        <sz val="11"/>
        <rFont val="宋体"/>
        <family val="0"/>
      </rPr>
      <t>（七）文化旅游体育与传媒支出</t>
    </r>
  </si>
  <si>
    <r>
      <rPr>
        <sz val="11"/>
        <rFont val="宋体"/>
        <family val="0"/>
      </rPr>
      <t>（八）社会保障和就业支出</t>
    </r>
  </si>
  <si>
    <r>
      <rPr>
        <sz val="11"/>
        <rFont val="宋体"/>
        <family val="0"/>
      </rPr>
      <t>（九）社会保险基金支出</t>
    </r>
  </si>
  <si>
    <r>
      <rPr>
        <sz val="11"/>
        <rFont val="宋体"/>
        <family val="0"/>
      </rPr>
      <t>（十）卫生健康支出</t>
    </r>
  </si>
  <si>
    <r>
      <rPr>
        <sz val="11"/>
        <rFont val="宋体"/>
        <family val="0"/>
      </rPr>
      <t>（十一）节能环保支出</t>
    </r>
  </si>
  <si>
    <r>
      <rPr>
        <sz val="11"/>
        <rFont val="宋体"/>
        <family val="0"/>
      </rPr>
      <t>（十二）城乡社区支出</t>
    </r>
  </si>
  <si>
    <r>
      <rPr>
        <sz val="11"/>
        <rFont val="宋体"/>
        <family val="0"/>
      </rPr>
      <t>（十三）农林水支出</t>
    </r>
  </si>
  <si>
    <r>
      <rPr>
        <sz val="11"/>
        <rFont val="宋体"/>
        <family val="0"/>
      </rPr>
      <t>（十四）交通运输支出</t>
    </r>
  </si>
  <si>
    <r>
      <rPr>
        <sz val="11"/>
        <rFont val="宋体"/>
        <family val="0"/>
      </rPr>
      <t>（十五）资源勘探工业信息等支出</t>
    </r>
  </si>
  <si>
    <r>
      <rPr>
        <sz val="11"/>
        <rFont val="宋体"/>
        <family val="0"/>
      </rPr>
      <t>（十六）商业服务业等支出</t>
    </r>
  </si>
  <si>
    <r>
      <rPr>
        <sz val="11"/>
        <rFont val="宋体"/>
        <family val="0"/>
      </rPr>
      <t>（十七）金融支出</t>
    </r>
  </si>
  <si>
    <r>
      <rPr>
        <sz val="11"/>
        <rFont val="宋体"/>
        <family val="0"/>
      </rPr>
      <t>（十八）援助其他地区支出</t>
    </r>
  </si>
  <si>
    <r>
      <rPr>
        <sz val="11"/>
        <rFont val="宋体"/>
        <family val="0"/>
      </rPr>
      <t>（十九）自然资源海洋气象等支出</t>
    </r>
  </si>
  <si>
    <r>
      <rPr>
        <sz val="11"/>
        <rFont val="宋体"/>
        <family val="0"/>
      </rPr>
      <t>（二十）住房保障支出</t>
    </r>
  </si>
  <si>
    <r>
      <rPr>
        <sz val="11"/>
        <rFont val="宋体"/>
        <family val="0"/>
      </rPr>
      <t>（二十一）粮油物资储备支出</t>
    </r>
  </si>
  <si>
    <r>
      <rPr>
        <sz val="11"/>
        <rFont val="宋体"/>
        <family val="0"/>
      </rPr>
      <t>（二十二）国有资本经营预算支出</t>
    </r>
  </si>
  <si>
    <r>
      <rPr>
        <sz val="11"/>
        <rFont val="宋体"/>
        <family val="0"/>
      </rPr>
      <t>（二十三）灾害防治及应急管理支出</t>
    </r>
  </si>
  <si>
    <r>
      <rPr>
        <sz val="11"/>
        <rFont val="宋体"/>
        <family val="0"/>
      </rPr>
      <t>（二十四）其他支出</t>
    </r>
  </si>
  <si>
    <r>
      <rPr>
        <sz val="11"/>
        <rFont val="宋体"/>
        <family val="0"/>
      </rPr>
      <t>（二十五）债务付息支出</t>
    </r>
  </si>
  <si>
    <r>
      <rPr>
        <sz val="11"/>
        <rFont val="宋体"/>
        <family val="0"/>
      </rPr>
      <t>（二十六）债务发行费用支出</t>
    </r>
  </si>
  <si>
    <r>
      <rPr>
        <sz val="11"/>
        <rFont val="宋体"/>
        <family val="0"/>
      </rPr>
      <t>（二十七）抗疫特别国债安排的支出</t>
    </r>
  </si>
  <si>
    <r>
      <rPr>
        <sz val="11"/>
        <rFont val="宋体"/>
        <family val="0"/>
      </rPr>
      <t>（二十八）往来性支出</t>
    </r>
  </si>
  <si>
    <t xml:space="preserve"> </t>
  </si>
  <si>
    <t>收支预算总表</t>
  </si>
  <si>
    <t>金额单位：万元</t>
  </si>
  <si>
    <t>收    入</t>
  </si>
  <si>
    <t>支    出</t>
  </si>
  <si>
    <t>项    目</t>
  </si>
  <si>
    <t>预算数</t>
  </si>
  <si>
    <t>合计</t>
  </si>
  <si>
    <t>一般公共预算</t>
  </si>
  <si>
    <t>政府性基金预算</t>
  </si>
  <si>
    <t>国有资本经营预算</t>
  </si>
  <si>
    <t>财政专户管理资金</t>
  </si>
  <si>
    <t>单位资金</t>
  </si>
  <si>
    <t>本年收入合计</t>
  </si>
  <si>
    <t>本年支出合计</t>
  </si>
  <si>
    <t>收入总计</t>
  </si>
  <si>
    <t>支出总计</t>
  </si>
  <si>
    <t>本年收入</t>
  </si>
  <si>
    <t>上年结转结余</t>
  </si>
  <si>
    <t>小计</t>
  </si>
  <si>
    <t>一般公共预算资金</t>
  </si>
  <si>
    <t>政府性基金预算资金</t>
  </si>
  <si>
    <t>国有资本经营预算资金</t>
  </si>
  <si>
    <t>事业收入资金</t>
  </si>
  <si>
    <t>上级补助收入资金</t>
  </si>
  <si>
    <t>附属单位上缴收入资金</t>
  </si>
  <si>
    <t>事业单位经营收入资金</t>
  </si>
  <si>
    <t>其他收入资金</t>
  </si>
  <si>
    <t>合    计</t>
  </si>
  <si>
    <t>支出预算总表</t>
  </si>
  <si>
    <t>科目编码</t>
  </si>
  <si>
    <t>科目名称</t>
  </si>
  <si>
    <t>基本支出</t>
  </si>
  <si>
    <t>项目支出</t>
  </si>
  <si>
    <t>其中：</t>
  </si>
  <si>
    <t>事业单位经营支出</t>
  </si>
  <si>
    <t>上缴上级支出</t>
  </si>
  <si>
    <t>对附属单位补助支出</t>
  </si>
  <si>
    <t>财政拨款预算总表</t>
  </si>
  <si>
    <t>一、本年收入</t>
  </si>
  <si>
    <t>一、本年支出</t>
  </si>
  <si>
    <t>二、上年结转</t>
  </si>
  <si>
    <t>二、年终结转结余</t>
  </si>
  <si>
    <t>一般公共预算支出表</t>
  </si>
  <si>
    <t>人员经费</t>
  </si>
  <si>
    <t>公用经费</t>
  </si>
  <si>
    <t>一般公共预算基本支出表</t>
  </si>
  <si>
    <t>部门预算支出经济分类科目</t>
  </si>
  <si>
    <t>一般公共预算基本支出</t>
  </si>
  <si>
    <t>一般公共预算“三公”经费支出预算表</t>
  </si>
  <si>
    <t>单位名称</t>
  </si>
  <si>
    <t>2020年预算数</t>
  </si>
  <si>
    <t>2020年执行数</t>
  </si>
  <si>
    <t>2021年预算数</t>
  </si>
  <si>
    <t>“三公”经费合计</t>
  </si>
  <si>
    <t>因公出国（境）费</t>
  </si>
  <si>
    <t>公务用车购置及运行费</t>
  </si>
  <si>
    <t>公务接待费</t>
  </si>
  <si>
    <t>公务用车购置费</t>
  </si>
  <si>
    <t>公务用车运行维护费费</t>
  </si>
  <si>
    <t>政府性基金预算支出表</t>
  </si>
  <si>
    <t>国有资本经营预算支出表</t>
  </si>
  <si>
    <t>项目支出表</t>
  </si>
  <si>
    <t>单位：万元</t>
  </si>
  <si>
    <t>序号</t>
  </si>
  <si>
    <t>项目类别</t>
  </si>
  <si>
    <t>项目名称</t>
  </si>
  <si>
    <t>项目单位</t>
  </si>
  <si>
    <t>本年拨款</t>
  </si>
  <si>
    <t>财政拨款结转结余</t>
  </si>
  <si>
    <t>政府采购预算表</t>
  </si>
  <si>
    <t>单位名称/项目名称</t>
  </si>
  <si>
    <t>采购品目</t>
  </si>
  <si>
    <t>数量</t>
  </si>
  <si>
    <t>总金额</t>
  </si>
  <si>
    <t>采购说明</t>
  </si>
  <si>
    <t>2021年赤峰市本级部门预算公开表</t>
  </si>
  <si>
    <t>部门/单位：</t>
  </si>
  <si>
    <t>部门/单位：</t>
  </si>
  <si>
    <t>预算部门：赤峰市医院</t>
  </si>
  <si>
    <t>上年结转结余</t>
  </si>
  <si>
    <t>赤峰市医院</t>
  </si>
  <si>
    <t>事业单位离退休</t>
  </si>
  <si>
    <t>其他社会保障和就业支出</t>
  </si>
  <si>
    <t>综合医院</t>
  </si>
  <si>
    <t>事业单位医疗</t>
  </si>
  <si>
    <t>备注：本单位不存在政府采购预算</t>
  </si>
  <si>
    <t>抚恤金</t>
  </si>
  <si>
    <t>赤峰市医院</t>
  </si>
  <si>
    <t>生活补助</t>
  </si>
  <si>
    <t>引进人才</t>
  </si>
  <si>
    <t>其他组织事务支出</t>
  </si>
  <si>
    <t>自然科学基金</t>
  </si>
  <si>
    <t>其他应用研究支出</t>
  </si>
  <si>
    <t>科技成果转化与扩散</t>
  </si>
  <si>
    <t>其他公立医院支出</t>
  </si>
  <si>
    <t>基本公共卫生支出</t>
  </si>
  <si>
    <t>重大公共卫生支出</t>
  </si>
  <si>
    <t>突发公共卫生事件应急处理</t>
  </si>
  <si>
    <t>计划生育服务</t>
  </si>
  <si>
    <t>其他卫生健康支出</t>
  </si>
  <si>
    <t>其他扶贫支出</t>
  </si>
  <si>
    <t>备注：我单位无政府性基金财政拨款预算</t>
  </si>
  <si>
    <r>
      <t xml:space="preserve"> </t>
    </r>
    <r>
      <rPr>
        <sz val="9"/>
        <rFont val="宋体"/>
        <family val="0"/>
      </rPr>
      <t>备注：我单位无政府性基金财政拨款预算</t>
    </r>
  </si>
  <si>
    <t>工资福利支出</t>
  </si>
  <si>
    <t>其他社会保障和就业支出</t>
  </si>
  <si>
    <t>事业单位医疗</t>
  </si>
  <si>
    <t>商品和服务支出</t>
  </si>
  <si>
    <t>其他商品和服务支出</t>
  </si>
  <si>
    <t>对个人和家庭补助支出</t>
  </si>
  <si>
    <t>事业单位离休</t>
  </si>
  <si>
    <t>事业单位退休</t>
  </si>
  <si>
    <t>抚恤金</t>
  </si>
  <si>
    <t>生活补助</t>
  </si>
  <si>
    <t>赤峰市医院</t>
  </si>
  <si>
    <t>赤峰市医院</t>
  </si>
  <si>
    <t>玉龙英才"工程经费（冷辉）</t>
  </si>
  <si>
    <t>玉龙英才"工程经费（王学智）</t>
  </si>
  <si>
    <t>融合党建点“以奖代补”经费</t>
  </si>
  <si>
    <t>睾丸特异性表达蛋白RNF138与胃癌发生发展的</t>
  </si>
  <si>
    <t>自然科学-川崎病患者血清导致人脐静脉血管内皮细胞损伤的氧化应激机制及硫化氢对其影响的研究（胡景伟）</t>
  </si>
  <si>
    <t>自然科学-加速康复外科在腹腔镜下胆囊切除术中应用的研究（陈金明）</t>
  </si>
  <si>
    <t>赤峰市医院</t>
  </si>
  <si>
    <t>自然科学-丙泊酚通过NR2B-PSD95-nNOS信号通路促进小鼠坐骨神经损伤修复再生的实验研究（孙义）</t>
  </si>
  <si>
    <t>自然科学-基于自噬/溶酶体信号调控分子机制的汉黄芩素联合奥沙利铂治疗低分化腺癌研究（王学智）</t>
  </si>
  <si>
    <t>自然科学-丙泊酚上调PTX3调控IKB/NF-KB信号轴活化雪旺细胞参与周围神经损伤修复的机理研究（张析哲）</t>
  </si>
  <si>
    <t>自然科学-TEX11在结直肠癌侵袭转移中的作用及机制研究（童玲）</t>
  </si>
  <si>
    <t>自然科学-IL-17A-自噬信号通路在姜黄素调控的破骨细胞形成中的作用与机制研究</t>
  </si>
  <si>
    <t>自然科学-Glis2/P75NTR复合物在脑出血后神经元中凋亡中的功能研究</t>
  </si>
  <si>
    <t>自然科学-基础代谢组学的白细胞介素及相关代谢标志物在下肢深静脉血栓形成中作用机制及其诊断价值的应用研究</t>
  </si>
  <si>
    <t>基于可变剪切的肺癌早期筛查及动态疗效监测的试剂盒开发与验证</t>
  </si>
  <si>
    <t>新型分子诊断技术mRNA RT-8PCR在乳腺癌分子分型中的临床应用</t>
  </si>
  <si>
    <t>静脉血cfDNA在少数民族地区高发实体肿瘤临床应用的研究</t>
  </si>
  <si>
    <t>精准医学新技术服务</t>
  </si>
  <si>
    <t>设备购置补助</t>
  </si>
  <si>
    <t>PET-CT业务用房建设补助资金</t>
  </si>
  <si>
    <t>一次性工作经费</t>
  </si>
  <si>
    <t>医疗服务能力提升补助资金</t>
  </si>
  <si>
    <t>取消药品加成补助</t>
  </si>
  <si>
    <t>科研项目经费</t>
  </si>
  <si>
    <t>住院医师规范化培养</t>
  </si>
  <si>
    <t>自治区医疗卫生领先重点学科建设</t>
  </si>
  <si>
    <t>麻醉人才培训</t>
  </si>
  <si>
    <t>骨干乡村医师培训</t>
  </si>
  <si>
    <t>医疗卫生事业补助经费</t>
  </si>
  <si>
    <t>艾滋病防治</t>
  </si>
  <si>
    <t>艾滋病资金</t>
  </si>
  <si>
    <t>卫生人员培养</t>
  </si>
  <si>
    <t>妇幼健康服务其他资金</t>
  </si>
  <si>
    <t>妇幼健康行动计划</t>
  </si>
  <si>
    <t>骨科</t>
  </si>
  <si>
    <t>自然科学-NFIL3在三阴性乳腺癌中的作用机制研究</t>
  </si>
  <si>
    <t>质量控制会议工作经费</t>
  </si>
  <si>
    <t>苏木乡镇卫生院和社区卫生服务中心护士培训</t>
  </si>
  <si>
    <t>公立医院改革奖补资金</t>
  </si>
  <si>
    <t>旗县级医院骨干专科培训</t>
  </si>
  <si>
    <t>医疗服务与保障能力提升（公立医院综合改革）</t>
  </si>
  <si>
    <t>购置留置场所专用转运急救救护车经费</t>
  </si>
  <si>
    <t>健康素养促进行动资金</t>
  </si>
  <si>
    <t>流感和不明原因肺炎监测</t>
  </si>
  <si>
    <t>食品安全</t>
  </si>
  <si>
    <t>慢病防治</t>
  </si>
  <si>
    <t>包虫病防治</t>
  </si>
  <si>
    <t>慢性非传染疾病防治</t>
  </si>
  <si>
    <t>购买负压救护车2台</t>
  </si>
  <si>
    <t>新型冠状病毒感染的肺炎疫情防控补助资金</t>
  </si>
  <si>
    <t>医疗机构工作人员（100%）</t>
  </si>
  <si>
    <t>发热门诊、住院患者及陪护人员（50%）</t>
  </si>
  <si>
    <t>新冠为主病毒性传染病</t>
  </si>
  <si>
    <t>新冠疫情防控费用</t>
  </si>
  <si>
    <t>计划生育服务</t>
  </si>
  <si>
    <t>赤峰市医院新城区分院一期建设工程</t>
  </si>
  <si>
    <t>其他扶贫支出</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</si>
</sst>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m&quot;月&quot;dd&quot;日&quot;"/>
    <numFmt numFmtId="177" formatCode="#,##0.00_ "/>
    <numFmt numFmtId="178" formatCode="#,##0.00_);[Red]\(#,##0.00\)"/>
    <numFmt numFmtId="179" formatCode="&quot;Yes&quot;;&quot;Yes&quot;;&quot;No&quot;"/>
    <numFmt numFmtId="180" formatCode="&quot;True&quot;;&quot;True&quot;;&quot;False&quot;"/>
    <numFmt numFmtId="181" formatCode="&quot;On&quot;;&quot;On&quot;;&quot;Off&quot;"/>
    <numFmt numFmtId="182" formatCode="[$€-2]\ #,##0.00_);[Red]\([$€-2]\ #,##0.00\)"/>
  </numFmts>
  <fonts count="54">
    <font>
      <sz val="11"/>
      <color indexed="8"/>
      <name val="宋体"/>
      <family val="0"/>
    </font>
    <font>
      <b/>
      <sz val="36"/>
      <name val="黑体"/>
      <family val="3"/>
    </font>
    <font>
      <b/>
      <sz val="22"/>
      <name val="楷体"/>
      <family val="3"/>
    </font>
    <font>
      <b/>
      <sz val="16"/>
      <name val="宋体"/>
      <family val="0"/>
    </font>
    <font>
      <sz val="11"/>
      <name val="SimSun"/>
      <family val="0"/>
    </font>
    <font>
      <sz val="10"/>
      <color indexed="22"/>
      <name val="宋体"/>
      <family val="0"/>
    </font>
    <font>
      <sz val="9"/>
      <name val="SimSun"/>
      <family val="0"/>
    </font>
    <font>
      <b/>
      <sz val="16"/>
      <name val="黑体"/>
      <family val="3"/>
    </font>
    <font>
      <sz val="11"/>
      <name val="宋体"/>
      <family val="0"/>
    </font>
    <font>
      <b/>
      <sz val="11"/>
      <color indexed="8"/>
      <name val="宋体"/>
      <family val="0"/>
    </font>
    <font>
      <sz val="9"/>
      <name val="Hiragino Sans GB"/>
      <family val="2"/>
    </font>
    <font>
      <sz val="9"/>
      <name val="宋体"/>
      <family val="0"/>
    </font>
    <font>
      <b/>
      <sz val="9"/>
      <name val="SimSun"/>
      <family val="0"/>
    </font>
    <font>
      <b/>
      <sz val="11"/>
      <name val="SimSun"/>
      <family val="0"/>
    </font>
    <font>
      <b/>
      <sz val="9"/>
      <name val="Hiragino Sans GB"/>
      <family val="2"/>
    </font>
    <font>
      <sz val="9"/>
      <name val="simhei"/>
      <family val="3"/>
    </font>
    <font>
      <sz val="11"/>
      <color indexed="22"/>
      <name val="宋体"/>
      <family val="0"/>
    </font>
    <font>
      <b/>
      <sz val="9"/>
      <name val="宋体"/>
      <family val="0"/>
    </font>
    <font>
      <sz val="1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8"/>
      <name val="宋体"/>
      <family val="0"/>
    </font>
    <font>
      <b/>
      <sz val="11"/>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rgb="FF000000"/>
      <name val="Calibri"/>
      <family val="0"/>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9"/>
      </left>
      <right>
        <color indexed="9"/>
      </right>
      <top style="thin">
        <color indexed="9"/>
      </top>
      <bottom style="thin">
        <color indexed="9"/>
      </bottom>
    </border>
    <border>
      <left style="thin">
        <color indexed="9"/>
      </left>
      <right style="thin">
        <color indexed="9"/>
      </right>
      <top style="thin">
        <color indexed="9"/>
      </top>
      <bottom style="thin">
        <color indexed="9"/>
      </bottom>
    </border>
    <border>
      <left>
        <color indexed="9"/>
      </left>
      <right>
        <color indexed="9"/>
      </right>
      <top style="thin">
        <color indexed="9"/>
      </top>
      <bottom style="thin">
        <color indexed="9"/>
      </bottom>
    </border>
    <border>
      <left style="thin">
        <color indexed="9"/>
      </left>
      <right style="thin">
        <color indexed="9"/>
      </right>
      <top style="thin">
        <color indexed="9"/>
      </top>
      <bottom>
        <color indexed="9"/>
      </bottom>
    </border>
    <border>
      <left style="thin">
        <color indexed="22"/>
      </left>
      <right style="thin">
        <color indexed="22"/>
      </right>
      <top style="thin">
        <color indexed="22"/>
      </top>
      <bottom style="thin">
        <color indexed="22"/>
      </bottom>
    </border>
    <border>
      <left style="thin">
        <color indexed="9"/>
      </left>
      <right style="thin">
        <color indexed="9"/>
      </right>
      <top>
        <color indexed="9"/>
      </top>
      <bottom>
        <color indexed="9"/>
      </bottom>
    </border>
    <border>
      <left style="thin">
        <color indexed="9"/>
      </left>
      <right>
        <color indexed="9"/>
      </right>
      <top>
        <color indexed="9"/>
      </top>
      <bottom>
        <color indexed="9"/>
      </bottom>
    </border>
    <border>
      <left style="thin">
        <color indexed="9"/>
      </left>
      <right>
        <color indexed="9"/>
      </right>
      <top style="thin">
        <color indexed="9"/>
      </top>
      <bottom>
        <color indexed="9"/>
      </bottom>
    </border>
    <border>
      <left>
        <color indexed="9"/>
      </left>
      <right>
        <color indexed="9"/>
      </right>
      <top style="thin">
        <color indexed="9"/>
      </top>
      <bottom>
        <color indexed="9"/>
      </bottom>
    </border>
    <border>
      <left style="thin"/>
      <right style="thin"/>
      <top style="thin"/>
      <bottom style="thin"/>
    </border>
    <border>
      <left style="thin">
        <color indexed="22"/>
      </left>
      <right style="thin">
        <color indexed="22"/>
      </right>
      <top style="thin">
        <color indexed="22"/>
      </top>
      <bottom>
        <color indexed="63"/>
      </bottom>
    </border>
    <border>
      <left style="thin">
        <color indexed="9"/>
      </left>
      <right>
        <color indexed="63"/>
      </right>
      <top style="thin">
        <color indexed="22"/>
      </top>
      <bottom>
        <color indexed="9"/>
      </bottom>
    </border>
    <border>
      <left>
        <color indexed="63"/>
      </left>
      <right style="thin">
        <color indexed="9"/>
      </right>
      <top style="thin">
        <color indexed="22"/>
      </top>
      <bottom>
        <color indexed="9"/>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1" applyNumberFormat="0" applyFill="0" applyAlignment="0" applyProtection="0"/>
    <xf numFmtId="0" fontId="40" fillId="0" borderId="2" applyNumberFormat="0" applyFill="0" applyAlignment="0" applyProtection="0"/>
    <xf numFmtId="0" fontId="41" fillId="0" borderId="3" applyNumberFormat="0" applyFill="0" applyAlignment="0" applyProtection="0"/>
    <xf numFmtId="0" fontId="41" fillId="0" borderId="0" applyNumberFormat="0" applyFill="0" applyBorder="0" applyAlignment="0" applyProtection="0"/>
    <xf numFmtId="0" fontId="42" fillId="19" borderId="0" applyNumberFormat="0" applyBorder="0" applyAlignment="0" applyProtection="0"/>
    <xf numFmtId="0" fontId="18" fillId="0" borderId="0">
      <alignment/>
      <protection/>
    </xf>
    <xf numFmtId="0" fontId="43" fillId="20" borderId="0" applyNumberFormat="0" applyBorder="0" applyAlignment="0" applyProtection="0"/>
    <xf numFmtId="0" fontId="4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5" fillId="21" borderId="5" applyNumberFormat="0" applyAlignment="0" applyProtection="0"/>
    <xf numFmtId="0" fontId="46" fillId="22"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50" fillId="29" borderId="0" applyNumberFormat="0" applyBorder="0" applyAlignment="0" applyProtection="0"/>
    <xf numFmtId="0" fontId="51" fillId="21" borderId="8" applyNumberFormat="0" applyAlignment="0" applyProtection="0"/>
    <xf numFmtId="0" fontId="52" fillId="30" borderId="5" applyNumberFormat="0" applyAlignment="0" applyProtection="0"/>
    <xf numFmtId="0" fontId="0" fillId="31" borderId="9" applyNumberFormat="0" applyFont="0" applyAlignment="0" applyProtection="0"/>
  </cellStyleXfs>
  <cellXfs count="142">
    <xf numFmtId="0" fontId="0" fillId="0" borderId="0" xfId="0" applyAlignment="1">
      <alignment vertical="center"/>
    </xf>
    <xf numFmtId="0" fontId="1" fillId="0" borderId="0" xfId="0" applyFont="1" applyBorder="1" applyAlignment="1">
      <alignment horizontal="center" vertical="center" wrapText="1"/>
    </xf>
    <xf numFmtId="0" fontId="2" fillId="0" borderId="0" xfId="0" applyFont="1" applyBorder="1" applyAlignment="1">
      <alignment horizontal="center" vertical="center" wrapText="1"/>
    </xf>
    <xf numFmtId="176" fontId="3" fillId="0" borderId="0" xfId="0" applyNumberFormat="1" applyFont="1" applyBorder="1" applyAlignment="1">
      <alignment horizontal="center" vertical="center" wrapText="1"/>
    </xf>
    <xf numFmtId="0" fontId="4" fillId="0" borderId="10" xfId="0" applyFont="1" applyBorder="1" applyAlignment="1">
      <alignment vertical="center"/>
    </xf>
    <xf numFmtId="0" fontId="5" fillId="0" borderId="11"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wrapText="1"/>
    </xf>
    <xf numFmtId="0" fontId="6" fillId="0" borderId="10" xfId="0" applyFont="1" applyBorder="1" applyAlignment="1">
      <alignment vertical="center"/>
    </xf>
    <xf numFmtId="0" fontId="7" fillId="0" borderId="11" xfId="0" applyFont="1" applyBorder="1" applyAlignment="1">
      <alignment horizontal="center" vertical="center"/>
    </xf>
    <xf numFmtId="0" fontId="6" fillId="0" borderId="13" xfId="0" applyFont="1" applyBorder="1" applyAlignment="1">
      <alignment vertical="center"/>
    </xf>
    <xf numFmtId="0" fontId="4" fillId="0" borderId="13" xfId="0" applyFont="1" applyBorder="1" applyAlignment="1">
      <alignment horizontal="center" vertical="center"/>
    </xf>
    <xf numFmtId="0" fontId="9" fillId="32" borderId="14" xfId="0" applyFont="1" applyFill="1" applyBorder="1" applyAlignment="1">
      <alignment horizontal="center" vertical="center"/>
    </xf>
    <xf numFmtId="0" fontId="10" fillId="0" borderId="10" xfId="0" applyFont="1" applyBorder="1" applyAlignment="1">
      <alignment vertical="center" wrapText="1"/>
    </xf>
    <xf numFmtId="0" fontId="9" fillId="32" borderId="14" xfId="0" applyFont="1" applyFill="1" applyBorder="1" applyAlignment="1">
      <alignment horizontal="center" vertical="center" wrapText="1"/>
    </xf>
    <xf numFmtId="0" fontId="11" fillId="0" borderId="10" xfId="0" applyFont="1" applyBorder="1" applyAlignment="1">
      <alignment vertical="center"/>
    </xf>
    <xf numFmtId="0" fontId="8" fillId="0" borderId="14" xfId="0" applyFont="1" applyBorder="1" applyAlignment="1">
      <alignment horizontal="left" vertical="center"/>
    </xf>
    <xf numFmtId="4" fontId="8" fillId="0" borderId="14" xfId="0" applyNumberFormat="1" applyFont="1" applyBorder="1" applyAlignment="1">
      <alignment horizontal="right" vertical="center"/>
    </xf>
    <xf numFmtId="0" fontId="11" fillId="0" borderId="12" xfId="0" applyFont="1" applyBorder="1" applyAlignment="1">
      <alignment vertical="center" wrapText="1"/>
    </xf>
    <xf numFmtId="0" fontId="9" fillId="0" borderId="14" xfId="0" applyFont="1" applyBorder="1" applyAlignment="1">
      <alignment horizontal="center" vertical="center"/>
    </xf>
    <xf numFmtId="4" fontId="9" fillId="0" borderId="14" xfId="0" applyNumberFormat="1" applyFont="1" applyBorder="1" applyAlignment="1">
      <alignment horizontal="right" vertical="center"/>
    </xf>
    <xf numFmtId="0" fontId="6" fillId="0" borderId="15" xfId="0" applyFont="1" applyBorder="1" applyAlignment="1">
      <alignment vertical="center"/>
    </xf>
    <xf numFmtId="0" fontId="6" fillId="0" borderId="16" xfId="0" applyFont="1" applyBorder="1" applyAlignment="1">
      <alignment vertical="center" wrapText="1"/>
    </xf>
    <xf numFmtId="0" fontId="6" fillId="0" borderId="17" xfId="0" applyFont="1" applyBorder="1" applyAlignment="1">
      <alignment vertical="center"/>
    </xf>
    <xf numFmtId="0" fontId="10" fillId="0" borderId="13" xfId="0" applyFont="1" applyBorder="1" applyAlignment="1">
      <alignment vertical="center" wrapText="1"/>
    </xf>
    <xf numFmtId="0" fontId="6" fillId="0" borderId="18" xfId="0" applyFont="1" applyBorder="1" applyAlignment="1">
      <alignment vertical="center" wrapText="1"/>
    </xf>
    <xf numFmtId="0" fontId="6" fillId="0" borderId="10" xfId="0" applyFont="1" applyBorder="1" applyAlignment="1">
      <alignment vertical="center" wrapText="1"/>
    </xf>
    <xf numFmtId="0" fontId="12" fillId="0" borderId="10" xfId="0" applyFont="1" applyBorder="1" applyAlignment="1">
      <alignment vertical="center"/>
    </xf>
    <xf numFmtId="4" fontId="13" fillId="0" borderId="14" xfId="0" applyNumberFormat="1" applyFont="1" applyBorder="1" applyAlignment="1">
      <alignment horizontal="right" vertical="center"/>
    </xf>
    <xf numFmtId="4" fontId="4" fillId="0" borderId="14" xfId="0" applyNumberFormat="1" applyFont="1" applyBorder="1" applyAlignment="1">
      <alignment horizontal="right" vertical="center"/>
    </xf>
    <xf numFmtId="0" fontId="12" fillId="0" borderId="12" xfId="0" applyFont="1" applyBorder="1" applyAlignment="1">
      <alignment vertical="center" wrapText="1"/>
    </xf>
    <xf numFmtId="0" fontId="6" fillId="0" borderId="11" xfId="0" applyFont="1" applyBorder="1" applyAlignment="1">
      <alignment vertical="center" wrapText="1"/>
    </xf>
    <xf numFmtId="0" fontId="6" fillId="0" borderId="12" xfId="0" applyFont="1" applyBorder="1" applyAlignment="1">
      <alignment vertical="center"/>
    </xf>
    <xf numFmtId="0" fontId="10" fillId="0" borderId="12" xfId="0" applyFont="1" applyBorder="1" applyAlignment="1">
      <alignment vertical="center" wrapText="1"/>
    </xf>
    <xf numFmtId="0" fontId="14" fillId="0" borderId="12" xfId="0" applyFont="1" applyBorder="1" applyAlignment="1">
      <alignment vertical="center" wrapText="1"/>
    </xf>
    <xf numFmtId="0" fontId="8" fillId="32" borderId="14" xfId="0" applyFont="1" applyFill="1" applyBorder="1" applyAlignment="1">
      <alignment horizontal="left" vertical="center"/>
    </xf>
    <xf numFmtId="0" fontId="10" fillId="0" borderId="15" xfId="0" applyFont="1" applyBorder="1" applyAlignment="1">
      <alignment vertical="center" wrapText="1"/>
    </xf>
    <xf numFmtId="0" fontId="10" fillId="0" borderId="16" xfId="0" applyFont="1" applyBorder="1" applyAlignment="1">
      <alignment vertical="center" wrapText="1"/>
    </xf>
    <xf numFmtId="0" fontId="11" fillId="0" borderId="15" xfId="0" applyFont="1" applyBorder="1" applyAlignment="1">
      <alignment vertical="center" wrapText="1"/>
    </xf>
    <xf numFmtId="0" fontId="11" fillId="0" borderId="16" xfId="0" applyFont="1" applyBorder="1" applyAlignment="1">
      <alignment vertical="center" wrapText="1"/>
    </xf>
    <xf numFmtId="0" fontId="5" fillId="0" borderId="11" xfId="0" applyFont="1" applyBorder="1" applyAlignment="1">
      <alignment vertical="center" wrapText="1"/>
    </xf>
    <xf numFmtId="0" fontId="10" fillId="0" borderId="11" xfId="0" applyFont="1" applyBorder="1" applyAlignment="1">
      <alignment vertical="center" wrapText="1"/>
    </xf>
    <xf numFmtId="0" fontId="8" fillId="0" borderId="13" xfId="0" applyFont="1" applyBorder="1" applyAlignment="1">
      <alignment vertical="center" wrapText="1"/>
    </xf>
    <xf numFmtId="0" fontId="6" fillId="0" borderId="13" xfId="0" applyFont="1" applyBorder="1" applyAlignment="1">
      <alignment vertical="center" wrapText="1"/>
    </xf>
    <xf numFmtId="0" fontId="4" fillId="0" borderId="13" xfId="0" applyFont="1" applyBorder="1" applyAlignment="1">
      <alignment horizontal="center" vertical="center" wrapText="1"/>
    </xf>
    <xf numFmtId="0" fontId="12" fillId="0" borderId="10" xfId="0" applyFont="1" applyBorder="1" applyAlignment="1">
      <alignment vertical="center" wrapText="1"/>
    </xf>
    <xf numFmtId="0" fontId="6" fillId="0" borderId="15" xfId="0" applyFont="1" applyBorder="1" applyAlignment="1">
      <alignment vertical="center" wrapText="1"/>
    </xf>
    <xf numFmtId="0" fontId="6" fillId="0" borderId="0" xfId="0" applyFont="1" applyBorder="1" applyAlignment="1">
      <alignment vertical="center" wrapText="1"/>
    </xf>
    <xf numFmtId="0" fontId="15" fillId="0" borderId="0" xfId="0" applyFont="1" applyBorder="1" applyAlignment="1">
      <alignment vertical="center" wrapText="1"/>
    </xf>
    <xf numFmtId="0" fontId="10" fillId="0" borderId="17" xfId="0" applyFont="1" applyBorder="1" applyAlignment="1">
      <alignment vertical="center" wrapText="1"/>
    </xf>
    <xf numFmtId="0" fontId="10" fillId="0" borderId="18" xfId="0" applyFont="1" applyBorder="1" applyAlignment="1">
      <alignment vertical="center" wrapText="1"/>
    </xf>
    <xf numFmtId="0" fontId="6" fillId="0" borderId="17" xfId="0" applyFont="1" applyBorder="1" applyAlignment="1">
      <alignment vertical="center" wrapText="1"/>
    </xf>
    <xf numFmtId="0" fontId="10" fillId="0" borderId="0" xfId="0" applyFont="1" applyBorder="1" applyAlignment="1">
      <alignment vertical="center" wrapText="1"/>
    </xf>
    <xf numFmtId="0" fontId="8" fillId="0" borderId="11" xfId="0" applyFont="1" applyBorder="1" applyAlignment="1">
      <alignment vertical="center" wrapText="1"/>
    </xf>
    <xf numFmtId="0" fontId="8" fillId="0" borderId="14" xfId="0" applyFont="1" applyBorder="1" applyAlignment="1">
      <alignment horizontal="center" vertical="center"/>
    </xf>
    <xf numFmtId="0" fontId="8" fillId="0" borderId="11" xfId="0" applyFont="1" applyBorder="1" applyAlignment="1">
      <alignment horizontal="center" vertical="center" wrapText="1"/>
    </xf>
    <xf numFmtId="0" fontId="17" fillId="0" borderId="10" xfId="0" applyFont="1" applyBorder="1" applyAlignment="1">
      <alignment vertical="center" wrapText="1"/>
    </xf>
    <xf numFmtId="0" fontId="9" fillId="0" borderId="14" xfId="0" applyFont="1" applyBorder="1" applyAlignment="1">
      <alignment horizontal="left" vertical="center"/>
    </xf>
    <xf numFmtId="0" fontId="17" fillId="0" borderId="12" xfId="0" applyFont="1" applyBorder="1" applyAlignment="1">
      <alignment vertical="center" wrapText="1"/>
    </xf>
    <xf numFmtId="0" fontId="11" fillId="0" borderId="10" xfId="0" applyFont="1" applyBorder="1" applyAlignment="1">
      <alignment vertical="center" wrapText="1"/>
    </xf>
    <xf numFmtId="0" fontId="8" fillId="0" borderId="14" xfId="0" applyFont="1" applyBorder="1" applyAlignment="1">
      <alignment horizontal="left" vertical="center" indent="1"/>
    </xf>
    <xf numFmtId="0" fontId="6" fillId="0" borderId="15" xfId="0" applyFont="1" applyBorder="1" applyAlignment="1">
      <alignment horizontal="center" vertical="center" wrapText="1"/>
    </xf>
    <xf numFmtId="0" fontId="8" fillId="0" borderId="13" xfId="0" applyFont="1" applyBorder="1" applyAlignment="1">
      <alignment vertical="center"/>
    </xf>
    <xf numFmtId="0" fontId="6" fillId="0" borderId="16" xfId="0" applyFont="1" applyBorder="1" applyAlignment="1">
      <alignment vertical="center"/>
    </xf>
    <xf numFmtId="0" fontId="8" fillId="32" borderId="19" xfId="0" applyFont="1" applyFill="1" applyBorder="1" applyAlignment="1">
      <alignment horizontal="left" vertical="center"/>
    </xf>
    <xf numFmtId="0" fontId="8" fillId="32" borderId="19" xfId="0" applyFont="1" applyFill="1" applyBorder="1" applyAlignment="1">
      <alignment horizontal="left" vertical="center"/>
    </xf>
    <xf numFmtId="4" fontId="4" fillId="0" borderId="19" xfId="0" applyNumberFormat="1" applyFont="1" applyBorder="1" applyAlignment="1">
      <alignment horizontal="right" vertical="center"/>
    </xf>
    <xf numFmtId="0" fontId="6" fillId="0" borderId="19" xfId="0" applyFont="1" applyBorder="1" applyAlignment="1">
      <alignment vertical="center"/>
    </xf>
    <xf numFmtId="0" fontId="10" fillId="0" borderId="19" xfId="0" applyFont="1" applyBorder="1" applyAlignment="1">
      <alignment vertical="center" wrapText="1"/>
    </xf>
    <xf numFmtId="0" fontId="9" fillId="32" borderId="19" xfId="0" applyFont="1" applyFill="1" applyBorder="1" applyAlignment="1">
      <alignment horizontal="center" vertical="center"/>
    </xf>
    <xf numFmtId="0" fontId="9" fillId="0" borderId="19" xfId="0" applyFont="1" applyBorder="1" applyAlignment="1">
      <alignment horizontal="center" vertical="center"/>
    </xf>
    <xf numFmtId="4" fontId="13" fillId="0" borderId="19" xfId="0" applyNumberFormat="1" applyFont="1" applyBorder="1" applyAlignment="1">
      <alignment horizontal="right" vertical="center"/>
    </xf>
    <xf numFmtId="0" fontId="9" fillId="32" borderId="19" xfId="0" applyFont="1" applyFill="1" applyBorder="1" applyAlignment="1">
      <alignment horizontal="center" vertical="center" wrapText="1"/>
    </xf>
    <xf numFmtId="0" fontId="0" fillId="0" borderId="19" xfId="0" applyBorder="1" applyAlignment="1">
      <alignment vertical="center"/>
    </xf>
    <xf numFmtId="0" fontId="6" fillId="0" borderId="19" xfId="0" applyFont="1" applyBorder="1" applyAlignment="1">
      <alignment vertical="center" wrapText="1"/>
    </xf>
    <xf numFmtId="0" fontId="9" fillId="0" borderId="19" xfId="0" applyFont="1" applyBorder="1" applyAlignment="1">
      <alignment horizontal="left" vertical="center" wrapText="1"/>
    </xf>
    <xf numFmtId="0" fontId="9" fillId="0" borderId="19" xfId="0" applyFont="1" applyBorder="1" applyAlignment="1">
      <alignment horizontal="center" vertical="center" wrapText="1"/>
    </xf>
    <xf numFmtId="0" fontId="8" fillId="0" borderId="19" xfId="0" applyFont="1" applyBorder="1" applyAlignment="1">
      <alignment horizontal="left" vertical="center"/>
    </xf>
    <xf numFmtId="4" fontId="8" fillId="0" borderId="19" xfId="0" applyNumberFormat="1" applyFont="1" applyBorder="1" applyAlignment="1">
      <alignment horizontal="right" vertical="center"/>
    </xf>
    <xf numFmtId="4" fontId="9" fillId="0" borderId="19" xfId="0" applyNumberFormat="1" applyFont="1" applyBorder="1" applyAlignment="1">
      <alignment horizontal="right" vertical="center"/>
    </xf>
    <xf numFmtId="177" fontId="0" fillId="0" borderId="19" xfId="0" applyNumberFormat="1" applyBorder="1" applyAlignment="1">
      <alignment vertical="center"/>
    </xf>
    <xf numFmtId="178" fontId="6" fillId="0" borderId="11" xfId="0" applyNumberFormat="1" applyFont="1" applyBorder="1" applyAlignment="1">
      <alignment vertical="center" wrapText="1"/>
    </xf>
    <xf numFmtId="178" fontId="4" fillId="0" borderId="13" xfId="0" applyNumberFormat="1" applyFont="1" applyBorder="1" applyAlignment="1">
      <alignment horizontal="center" vertical="center"/>
    </xf>
    <xf numFmtId="178" fontId="9" fillId="32" borderId="19" xfId="0" applyNumberFormat="1" applyFont="1" applyFill="1" applyBorder="1" applyAlignment="1">
      <alignment horizontal="center" vertical="center"/>
    </xf>
    <xf numFmtId="178" fontId="13" fillId="0" borderId="19" xfId="0" applyNumberFormat="1" applyFont="1" applyBorder="1" applyAlignment="1">
      <alignment horizontal="right" vertical="center"/>
    </xf>
    <xf numFmtId="178" fontId="4" fillId="0" borderId="19" xfId="0" applyNumberFormat="1" applyFont="1" applyBorder="1" applyAlignment="1">
      <alignment horizontal="right" vertical="center"/>
    </xf>
    <xf numFmtId="178" fontId="6" fillId="0" borderId="19" xfId="0" applyNumberFormat="1" applyFont="1" applyBorder="1" applyAlignment="1">
      <alignment vertical="center"/>
    </xf>
    <xf numFmtId="178" fontId="0" fillId="0" borderId="19" xfId="0" applyNumberFormat="1" applyBorder="1" applyAlignment="1">
      <alignment vertical="center"/>
    </xf>
    <xf numFmtId="178" fontId="0" fillId="0" borderId="0" xfId="0" applyNumberFormat="1" applyAlignment="1">
      <alignment vertical="center"/>
    </xf>
    <xf numFmtId="0" fontId="6" fillId="0" borderId="0" xfId="0" applyFont="1" applyBorder="1" applyAlignment="1">
      <alignment vertical="center"/>
    </xf>
    <xf numFmtId="4" fontId="0" fillId="0" borderId="19" xfId="0" applyNumberFormat="1" applyBorder="1" applyAlignment="1">
      <alignment vertical="center"/>
    </xf>
    <xf numFmtId="0" fontId="13" fillId="0" borderId="19" xfId="0" applyNumberFormat="1" applyFont="1" applyBorder="1" applyAlignment="1">
      <alignment horizontal="right" vertical="center"/>
    </xf>
    <xf numFmtId="0" fontId="8" fillId="0" borderId="19" xfId="0" applyFont="1" applyBorder="1" applyAlignment="1">
      <alignment horizontal="center" vertical="center"/>
    </xf>
    <xf numFmtId="0" fontId="9" fillId="32" borderId="20" xfId="0" applyFont="1" applyFill="1" applyBorder="1" applyAlignment="1">
      <alignment horizontal="center" vertical="center"/>
    </xf>
    <xf numFmtId="0" fontId="8" fillId="0" borderId="13" xfId="0" applyFont="1" applyBorder="1" applyAlignment="1">
      <alignment horizontal="left" vertical="center" wrapText="1"/>
    </xf>
    <xf numFmtId="0" fontId="0" fillId="0" borderId="19" xfId="0" applyBorder="1" applyAlignment="1">
      <alignment horizontal="left" vertical="center"/>
    </xf>
    <xf numFmtId="0" fontId="0" fillId="0" borderId="0" xfId="0" applyAlignment="1">
      <alignment horizontal="left" vertical="center"/>
    </xf>
    <xf numFmtId="0" fontId="8" fillId="32" borderId="19" xfId="0" applyFont="1" applyFill="1" applyBorder="1" applyAlignment="1">
      <alignment vertical="center"/>
    </xf>
    <xf numFmtId="0" fontId="8" fillId="32" borderId="19" xfId="0" applyFont="1" applyFill="1" applyBorder="1" applyAlignment="1">
      <alignment vertical="center"/>
    </xf>
    <xf numFmtId="0" fontId="0" fillId="0" borderId="19" xfId="0" applyBorder="1" applyAlignment="1">
      <alignment vertical="center"/>
    </xf>
    <xf numFmtId="0" fontId="0" fillId="0" borderId="0" xfId="0" applyAlignment="1">
      <alignment vertical="center"/>
    </xf>
    <xf numFmtId="4" fontId="10" fillId="0" borderId="19" xfId="0" applyNumberFormat="1" applyFont="1" applyBorder="1" applyAlignment="1">
      <alignment vertical="center" wrapText="1"/>
    </xf>
    <xf numFmtId="177" fontId="13" fillId="0" borderId="19" xfId="0" applyNumberFormat="1" applyFont="1" applyBorder="1" applyAlignment="1">
      <alignment horizontal="right" vertical="center"/>
    </xf>
    <xf numFmtId="0" fontId="9" fillId="0" borderId="19" xfId="0" applyFont="1" applyBorder="1" applyAlignment="1">
      <alignment vertical="center"/>
    </xf>
    <xf numFmtId="0" fontId="10" fillId="0" borderId="13" xfId="0" applyFont="1" applyBorder="1" applyAlignment="1">
      <alignment horizontal="center" vertical="center" wrapText="1"/>
    </xf>
    <xf numFmtId="0" fontId="10" fillId="0" borderId="13" xfId="0" applyFont="1" applyBorder="1" applyAlignment="1">
      <alignment horizontal="right" vertical="center" wrapText="1"/>
    </xf>
    <xf numFmtId="0" fontId="9" fillId="32" borderId="19" xfId="0" applyFont="1" applyFill="1" applyBorder="1" applyAlignment="1">
      <alignment horizontal="right" vertical="center" wrapText="1"/>
    </xf>
    <xf numFmtId="49" fontId="53" fillId="0" borderId="19" xfId="0" applyNumberFormat="1" applyFont="1" applyBorder="1" applyAlignment="1">
      <alignment horizontal="justify" vertical="justify" shrinkToFit="1"/>
    </xf>
    <xf numFmtId="0" fontId="10" fillId="0" borderId="19" xfId="0" applyFont="1" applyBorder="1" applyAlignment="1">
      <alignment horizontal="center" vertical="center" wrapText="1"/>
    </xf>
    <xf numFmtId="0" fontId="18" fillId="0" borderId="19" xfId="40" applyNumberFormat="1" applyFont="1" applyBorder="1" applyAlignment="1" quotePrefix="1">
      <alignment shrinkToFit="1"/>
      <protection/>
    </xf>
    <xf numFmtId="0" fontId="0" fillId="0" borderId="0" xfId="0" applyAlignment="1">
      <alignment horizontal="center" vertical="center"/>
    </xf>
    <xf numFmtId="0" fontId="0" fillId="0" borderId="0" xfId="0" applyAlignment="1">
      <alignment horizontal="right" vertical="center"/>
    </xf>
    <xf numFmtId="0" fontId="11" fillId="0" borderId="10" xfId="0" applyFont="1" applyBorder="1" applyAlignment="1">
      <alignment vertical="center"/>
    </xf>
    <xf numFmtId="0" fontId="7" fillId="0" borderId="11" xfId="0" applyFont="1" applyBorder="1" applyAlignment="1">
      <alignment horizontal="center" vertical="center"/>
    </xf>
    <xf numFmtId="0" fontId="8" fillId="0" borderId="13" xfId="0" applyFont="1" applyBorder="1" applyAlignment="1">
      <alignment vertical="center"/>
    </xf>
    <xf numFmtId="0" fontId="9" fillId="32" borderId="19" xfId="0" applyFont="1" applyFill="1" applyBorder="1" applyAlignment="1">
      <alignment horizontal="center" vertical="center"/>
    </xf>
    <xf numFmtId="0" fontId="9" fillId="32" borderId="14" xfId="0" applyFont="1" applyFill="1" applyBorder="1" applyAlignment="1">
      <alignment horizontal="center" vertical="center"/>
    </xf>
    <xf numFmtId="0" fontId="9" fillId="32" borderId="20" xfId="0" applyFont="1" applyFill="1" applyBorder="1" applyAlignment="1">
      <alignment horizontal="center" vertical="center"/>
    </xf>
    <xf numFmtId="0" fontId="6" fillId="0" borderId="11" xfId="0" applyFont="1" applyBorder="1" applyAlignment="1">
      <alignment vertical="center"/>
    </xf>
    <xf numFmtId="0" fontId="10" fillId="0" borderId="13" xfId="0" applyFont="1" applyBorder="1" applyAlignment="1">
      <alignment vertical="center" wrapText="1"/>
    </xf>
    <xf numFmtId="0" fontId="4" fillId="0" borderId="13" xfId="0" applyFont="1" applyBorder="1" applyAlignment="1">
      <alignment horizontal="right" vertical="center"/>
    </xf>
    <xf numFmtId="0" fontId="9" fillId="0" borderId="19" xfId="0" applyFont="1" applyBorder="1" applyAlignment="1">
      <alignment horizontal="center" vertical="center"/>
    </xf>
    <xf numFmtId="0" fontId="5" fillId="0" borderId="11" xfId="0" applyFont="1" applyBorder="1" applyAlignment="1">
      <alignment vertical="center"/>
    </xf>
    <xf numFmtId="0" fontId="9" fillId="32" borderId="19" xfId="0" applyFont="1" applyFill="1" applyBorder="1" applyAlignment="1">
      <alignment vertical="center"/>
    </xf>
    <xf numFmtId="0" fontId="6" fillId="0" borderId="10" xfId="0" applyFont="1" applyBorder="1" applyAlignment="1">
      <alignment vertical="center"/>
    </xf>
    <xf numFmtId="0" fontId="5" fillId="0" borderId="11" xfId="0" applyFont="1" applyBorder="1" applyAlignment="1">
      <alignment vertical="center" wrapText="1"/>
    </xf>
    <xf numFmtId="0" fontId="9" fillId="32" borderId="19" xfId="0" applyFont="1" applyFill="1" applyBorder="1" applyAlignment="1">
      <alignment horizontal="left" vertical="center"/>
    </xf>
    <xf numFmtId="0" fontId="9" fillId="32" borderId="19" xfId="0" applyFont="1" applyFill="1" applyBorder="1" applyAlignment="1">
      <alignment horizontal="center" vertical="center" wrapText="1"/>
    </xf>
    <xf numFmtId="0" fontId="8" fillId="0" borderId="13" xfId="0" applyFont="1" applyBorder="1" applyAlignment="1">
      <alignment vertical="center" wrapText="1"/>
    </xf>
    <xf numFmtId="0" fontId="9" fillId="0" borderId="14" xfId="0" applyFont="1" applyBorder="1" applyAlignment="1">
      <alignment horizontal="center" vertical="center"/>
    </xf>
    <xf numFmtId="0" fontId="11" fillId="0" borderId="21" xfId="0" applyFont="1" applyBorder="1" applyAlignment="1">
      <alignment horizontal="left" vertical="center" wrapText="1"/>
    </xf>
    <xf numFmtId="0" fontId="10" fillId="0" borderId="22" xfId="0" applyFont="1" applyBorder="1" applyAlignment="1">
      <alignment horizontal="left" vertical="center" wrapText="1"/>
    </xf>
    <xf numFmtId="0" fontId="16" fillId="0" borderId="11" xfId="0" applyFont="1" applyBorder="1" applyAlignment="1">
      <alignment vertical="center" wrapText="1"/>
    </xf>
    <xf numFmtId="0" fontId="10" fillId="0" borderId="21" xfId="0" applyFont="1" applyBorder="1" applyAlignment="1">
      <alignment horizontal="left" vertical="center" wrapText="1"/>
    </xf>
    <xf numFmtId="0" fontId="9" fillId="0" borderId="19" xfId="0" applyFont="1" applyBorder="1" applyAlignment="1">
      <alignment horizontal="center" vertical="center" wrapText="1"/>
    </xf>
    <xf numFmtId="0" fontId="4" fillId="0" borderId="13" xfId="0" applyFont="1" applyBorder="1" applyAlignment="1">
      <alignment horizontal="center" vertical="center" wrapText="1"/>
    </xf>
    <xf numFmtId="0" fontId="9" fillId="32" borderId="19" xfId="0" applyFont="1" applyFill="1" applyBorder="1" applyAlignment="1">
      <alignment horizontal="right" vertical="center" wrapText="1"/>
    </xf>
    <xf numFmtId="0" fontId="35" fillId="32" borderId="19" xfId="0" applyFont="1" applyFill="1" applyBorder="1" applyAlignment="1">
      <alignment horizontal="left" vertical="center"/>
    </xf>
    <xf numFmtId="0" fontId="9" fillId="0" borderId="19" xfId="0" applyFont="1" applyBorder="1" applyAlignment="1">
      <alignment horizontal="right" vertical="center" wrapText="1"/>
    </xf>
    <xf numFmtId="0" fontId="0" fillId="0" borderId="19" xfId="0" applyBorder="1" applyAlignment="1">
      <alignment horizontal="right" vertical="center"/>
    </xf>
    <xf numFmtId="0" fontId="9" fillId="0" borderId="19" xfId="0" applyFont="1" applyBorder="1" applyAlignment="1">
      <alignment horizontal="right" vertical="center"/>
    </xf>
    <xf numFmtId="0" fontId="6" fillId="0" borderId="19" xfId="0" applyFont="1" applyBorder="1" applyAlignment="1">
      <alignment horizontal="right" vertical="center" wrapText="1"/>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
  <sheetViews>
    <sheetView zoomScalePageLayoutView="0" workbookViewId="0" topLeftCell="A1">
      <selection activeCell="A3" sqref="A3"/>
    </sheetView>
  </sheetViews>
  <sheetFormatPr defaultColWidth="10.00390625" defaultRowHeight="13.5"/>
  <cols>
    <col min="1" max="1" width="143.625" style="0" customWidth="1"/>
    <col min="2" max="2" width="9.75390625" style="0" customWidth="1"/>
  </cols>
  <sheetData>
    <row r="1" ht="195" customHeight="1">
      <c r="A1" s="1" t="s">
        <v>149</v>
      </c>
    </row>
    <row r="2" ht="84.75" customHeight="1">
      <c r="A2" s="2" t="s">
        <v>152</v>
      </c>
    </row>
    <row r="3" ht="146.25" customHeight="1">
      <c r="A3" s="3"/>
    </row>
  </sheetData>
  <sheetProtection/>
  <printOptions/>
  <pageMargins left="0.75" right="0.75" top="0.27000001072883606" bottom="0.27000001072883606" header="0" footer="0"/>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G9"/>
  <sheetViews>
    <sheetView zoomScalePageLayoutView="0" workbookViewId="0" topLeftCell="A1">
      <selection activeCell="J11" sqref="J11"/>
    </sheetView>
  </sheetViews>
  <sheetFormatPr defaultColWidth="10.00390625" defaultRowHeight="13.5"/>
  <cols>
    <col min="1" max="1" width="1.4921875" style="0" customWidth="1"/>
    <col min="2" max="2" width="12.25390625" style="0" customWidth="1"/>
    <col min="3" max="3" width="41.00390625" style="0" customWidth="1"/>
    <col min="4" max="6" width="16.375" style="0" customWidth="1"/>
    <col min="7" max="7" width="1.4921875" style="0" customWidth="1"/>
    <col min="8" max="8" width="9.75390625" style="0" customWidth="1"/>
  </cols>
  <sheetData>
    <row r="1" spans="1:7" ht="15.75" customHeight="1">
      <c r="A1" s="26"/>
      <c r="B1" s="132"/>
      <c r="C1" s="132"/>
      <c r="D1" s="31"/>
      <c r="E1" s="31"/>
      <c r="F1" s="31"/>
      <c r="G1" s="7"/>
    </row>
    <row r="2" spans="1:7" ht="22.5" customHeight="1">
      <c r="A2" s="26"/>
      <c r="B2" s="113" t="s">
        <v>134</v>
      </c>
      <c r="C2" s="113"/>
      <c r="D2" s="113"/>
      <c r="E2" s="113"/>
      <c r="F2" s="113"/>
      <c r="G2" s="7" t="s">
        <v>73</v>
      </c>
    </row>
    <row r="3" spans="1:7" ht="19.5" customHeight="1">
      <c r="A3" s="51"/>
      <c r="B3" s="42"/>
      <c r="C3" s="48"/>
      <c r="D3" s="43"/>
      <c r="E3" s="43"/>
      <c r="F3" s="44" t="s">
        <v>75</v>
      </c>
      <c r="G3" s="25"/>
    </row>
    <row r="4" spans="1:7" ht="24" customHeight="1">
      <c r="A4" s="26"/>
      <c r="B4" s="12" t="s">
        <v>103</v>
      </c>
      <c r="C4" s="12" t="s">
        <v>104</v>
      </c>
      <c r="D4" s="14" t="s">
        <v>80</v>
      </c>
      <c r="E4" s="14" t="s">
        <v>105</v>
      </c>
      <c r="F4" s="14" t="s">
        <v>106</v>
      </c>
      <c r="G4" s="7"/>
    </row>
    <row r="5" spans="1:7" ht="22.5" customHeight="1">
      <c r="A5" s="45"/>
      <c r="B5" s="129" t="s">
        <v>101</v>
      </c>
      <c r="C5" s="129"/>
      <c r="D5" s="28"/>
      <c r="E5" s="28"/>
      <c r="F5" s="28"/>
      <c r="G5" s="30"/>
    </row>
    <row r="6" spans="1:7" ht="22.5" customHeight="1">
      <c r="A6" s="26"/>
      <c r="B6" s="35"/>
      <c r="C6" s="35" t="s">
        <v>1</v>
      </c>
      <c r="D6" s="29"/>
      <c r="E6" s="29"/>
      <c r="F6" s="29"/>
      <c r="G6" s="7"/>
    </row>
    <row r="7" spans="1:7" ht="22.5" customHeight="1">
      <c r="A7" s="52"/>
      <c r="B7" s="35"/>
      <c r="C7" s="35" t="s">
        <v>1</v>
      </c>
      <c r="D7" s="29"/>
      <c r="E7" s="29"/>
      <c r="F7" s="29"/>
      <c r="G7" s="52"/>
    </row>
    <row r="8" spans="1:7" ht="22.5" customHeight="1">
      <c r="A8" s="45"/>
      <c r="B8" s="35"/>
      <c r="C8" s="35" t="s">
        <v>1</v>
      </c>
      <c r="D8" s="29"/>
      <c r="E8" s="29"/>
      <c r="F8" s="29"/>
      <c r="G8" s="30"/>
    </row>
    <row r="9" spans="1:7" ht="48" customHeight="1">
      <c r="A9" s="37"/>
      <c r="B9" s="133" t="s">
        <v>176</v>
      </c>
      <c r="C9" s="131"/>
      <c r="D9" s="36"/>
      <c r="E9" s="36"/>
      <c r="F9" s="36"/>
      <c r="G9" s="52"/>
    </row>
    <row r="10" ht="48" customHeight="1"/>
    <row r="11" ht="48" customHeight="1"/>
  </sheetData>
  <sheetProtection/>
  <mergeCells count="4">
    <mergeCell ref="B1:C1"/>
    <mergeCell ref="B2:F2"/>
    <mergeCell ref="B5:C5"/>
    <mergeCell ref="B9:C9"/>
  </mergeCells>
  <printOptions/>
  <pageMargins left="0.75" right="0.75" top="0.27000001072883606" bottom="0.27000001072883606" header="0" footer="0"/>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A1:O62"/>
  <sheetViews>
    <sheetView tabSelected="1" zoomScalePageLayoutView="0" workbookViewId="0" topLeftCell="A1">
      <pane ySplit="5" topLeftCell="A48" activePane="bottomLeft" state="frozen"/>
      <selection pane="topLeft" activeCell="A1" sqref="A1"/>
      <selection pane="bottomLeft" activeCell="C6" sqref="C6:E6"/>
    </sheetView>
  </sheetViews>
  <sheetFormatPr defaultColWidth="10.00390625" defaultRowHeight="13.5"/>
  <cols>
    <col min="1" max="1" width="1.4921875" style="0" customWidth="1"/>
    <col min="2" max="2" width="6.125" style="110" customWidth="1"/>
    <col min="3" max="3" width="9.625" style="111" customWidth="1"/>
    <col min="4" max="4" width="26.125" style="0" customWidth="1"/>
    <col min="5" max="5" width="13.875" style="0" customWidth="1"/>
    <col min="6" max="7" width="16.375" style="0" customWidth="1"/>
    <col min="8" max="9" width="9.50390625" style="0" customWidth="1"/>
    <col min="10" max="10" width="12.75390625" style="0" customWidth="1"/>
    <col min="11" max="14" width="9.50390625" style="0" customWidth="1"/>
    <col min="15" max="15" width="1.4921875" style="0" customWidth="1"/>
    <col min="16" max="20" width="9.75390625" style="0" customWidth="1"/>
  </cols>
  <sheetData>
    <row r="1" spans="1:15" ht="15.75" customHeight="1">
      <c r="A1" s="26"/>
      <c r="B1" s="125"/>
      <c r="C1" s="125"/>
      <c r="D1" s="53"/>
      <c r="F1" s="31"/>
      <c r="G1" s="31"/>
      <c r="H1" s="31"/>
      <c r="I1" s="31" t="s">
        <v>2</v>
      </c>
      <c r="J1" s="31"/>
      <c r="K1" s="31"/>
      <c r="L1" s="31"/>
      <c r="M1" s="31"/>
      <c r="N1" s="31"/>
      <c r="O1" s="7" t="s">
        <v>73</v>
      </c>
    </row>
    <row r="2" spans="1:15" ht="22.5" customHeight="1">
      <c r="A2" s="26"/>
      <c r="B2" s="113" t="s">
        <v>135</v>
      </c>
      <c r="C2" s="113"/>
      <c r="D2" s="113"/>
      <c r="E2" s="113"/>
      <c r="F2" s="113"/>
      <c r="G2" s="113"/>
      <c r="H2" s="113"/>
      <c r="I2" s="113"/>
      <c r="J2" s="113"/>
      <c r="K2" s="113"/>
      <c r="L2" s="113"/>
      <c r="M2" s="113"/>
      <c r="N2" s="113"/>
      <c r="O2" s="7"/>
    </row>
    <row r="3" spans="1:15" ht="19.5" customHeight="1">
      <c r="A3" s="26"/>
      <c r="B3" s="104"/>
      <c r="C3" s="105"/>
      <c r="D3" s="24"/>
      <c r="F3" s="43"/>
      <c r="G3" s="43"/>
      <c r="H3" s="43"/>
      <c r="I3" s="43"/>
      <c r="J3" s="43"/>
      <c r="K3" s="43"/>
      <c r="L3" s="43"/>
      <c r="M3" s="135" t="s">
        <v>136</v>
      </c>
      <c r="N3" s="135"/>
      <c r="O3" s="7"/>
    </row>
    <row r="4" spans="1:15" ht="24" customHeight="1">
      <c r="A4" s="26"/>
      <c r="B4" s="115" t="s">
        <v>137</v>
      </c>
      <c r="C4" s="136" t="s">
        <v>138</v>
      </c>
      <c r="D4" s="127" t="s">
        <v>139</v>
      </c>
      <c r="E4" s="127" t="s">
        <v>140</v>
      </c>
      <c r="F4" s="127" t="s">
        <v>80</v>
      </c>
      <c r="G4" s="127" t="s">
        <v>141</v>
      </c>
      <c r="H4" s="127"/>
      <c r="I4" s="127"/>
      <c r="J4" s="127" t="s">
        <v>142</v>
      </c>
      <c r="K4" s="127"/>
      <c r="L4" s="127"/>
      <c r="M4" s="127" t="s">
        <v>84</v>
      </c>
      <c r="N4" s="127" t="s">
        <v>85</v>
      </c>
      <c r="O4" s="7"/>
    </row>
    <row r="5" spans="1:15" ht="45" customHeight="1">
      <c r="A5" s="26"/>
      <c r="B5" s="115"/>
      <c r="C5" s="136"/>
      <c r="D5" s="127"/>
      <c r="E5" s="127"/>
      <c r="F5" s="127"/>
      <c r="G5" s="72" t="s">
        <v>81</v>
      </c>
      <c r="H5" s="72" t="s">
        <v>82</v>
      </c>
      <c r="I5" s="72" t="s">
        <v>83</v>
      </c>
      <c r="J5" s="72" t="s">
        <v>81</v>
      </c>
      <c r="K5" s="72" t="s">
        <v>82</v>
      </c>
      <c r="L5" s="72" t="s">
        <v>83</v>
      </c>
      <c r="M5" s="127"/>
      <c r="N5" s="127"/>
      <c r="O5" s="7"/>
    </row>
    <row r="6" spans="1:15" ht="19.5" customHeight="1">
      <c r="A6" s="45"/>
      <c r="B6" s="76"/>
      <c r="C6" s="134" t="s">
        <v>101</v>
      </c>
      <c r="D6" s="134"/>
      <c r="E6" s="134"/>
      <c r="F6" s="71">
        <f>F7+F8+F9+F10+F11+F13+F12+F14+F16+F15+F17+F18+F19</f>
        <v>56.67</v>
      </c>
      <c r="G6" s="71">
        <f>SUM(G7:G62)</f>
        <v>1010</v>
      </c>
      <c r="H6" s="71"/>
      <c r="I6" s="71"/>
      <c r="J6" s="71">
        <f>SUM(J7:J62)</f>
        <v>8458.930000000002</v>
      </c>
      <c r="K6" s="71"/>
      <c r="L6" s="71"/>
      <c r="M6" s="71"/>
      <c r="N6" s="71"/>
      <c r="O6" s="30"/>
    </row>
    <row r="7" spans="1:15" ht="19.5" customHeight="1">
      <c r="A7" s="26"/>
      <c r="B7" s="92">
        <v>1</v>
      </c>
      <c r="C7" s="73">
        <v>2011008</v>
      </c>
      <c r="D7" s="107" t="s">
        <v>223</v>
      </c>
      <c r="E7" s="77" t="s">
        <v>188</v>
      </c>
      <c r="F7" s="66">
        <f>G7+J7</f>
        <v>20.59</v>
      </c>
      <c r="G7" s="66"/>
      <c r="H7" s="66"/>
      <c r="I7" s="66"/>
      <c r="J7" s="66">
        <v>20.59</v>
      </c>
      <c r="K7" s="66"/>
      <c r="L7" s="66"/>
      <c r="M7" s="66"/>
      <c r="N7" s="66"/>
      <c r="O7" s="7"/>
    </row>
    <row r="8" spans="1:15" ht="19.5" customHeight="1">
      <c r="A8" s="51"/>
      <c r="B8" s="108">
        <v>2</v>
      </c>
      <c r="C8" s="73">
        <v>2013299</v>
      </c>
      <c r="D8" s="107" t="s">
        <v>189</v>
      </c>
      <c r="E8" s="77" t="s">
        <v>188</v>
      </c>
      <c r="F8" s="66">
        <f aca="true" t="shared" si="0" ref="F8:F62">G8+J8</f>
        <v>1.59</v>
      </c>
      <c r="G8" s="74"/>
      <c r="H8" s="74"/>
      <c r="I8" s="74"/>
      <c r="J8" s="74">
        <v>1.59</v>
      </c>
      <c r="K8" s="74"/>
      <c r="L8" s="74"/>
      <c r="M8" s="74"/>
      <c r="N8" s="74"/>
      <c r="O8" s="47"/>
    </row>
    <row r="9" spans="2:14" ht="19.5" customHeight="1">
      <c r="B9" s="92">
        <v>3</v>
      </c>
      <c r="C9" s="73">
        <v>2013299</v>
      </c>
      <c r="D9" s="107" t="s">
        <v>190</v>
      </c>
      <c r="E9" s="77" t="s">
        <v>188</v>
      </c>
      <c r="F9" s="66">
        <f t="shared" si="0"/>
        <v>1.4</v>
      </c>
      <c r="G9" s="73"/>
      <c r="H9" s="73"/>
      <c r="I9" s="73"/>
      <c r="J9" s="73">
        <v>1.4</v>
      </c>
      <c r="K9" s="73"/>
      <c r="L9" s="73"/>
      <c r="M9" s="73"/>
      <c r="N9" s="73"/>
    </row>
    <row r="10" spans="2:14" ht="19.5" customHeight="1">
      <c r="B10" s="108">
        <v>4</v>
      </c>
      <c r="C10" s="73">
        <v>2013299</v>
      </c>
      <c r="D10" s="107" t="s">
        <v>191</v>
      </c>
      <c r="E10" s="77" t="s">
        <v>188</v>
      </c>
      <c r="F10" s="66">
        <f t="shared" si="0"/>
        <v>4</v>
      </c>
      <c r="G10" s="73"/>
      <c r="H10" s="73"/>
      <c r="I10" s="73"/>
      <c r="J10" s="73">
        <v>4</v>
      </c>
      <c r="K10" s="73"/>
      <c r="L10" s="73"/>
      <c r="M10" s="73"/>
      <c r="N10" s="73"/>
    </row>
    <row r="11" spans="2:14" ht="19.5" customHeight="1">
      <c r="B11" s="92">
        <v>5</v>
      </c>
      <c r="C11" s="73">
        <v>2060203</v>
      </c>
      <c r="D11" s="107" t="s">
        <v>192</v>
      </c>
      <c r="E11" s="77" t="s">
        <v>188</v>
      </c>
      <c r="F11" s="66">
        <f t="shared" si="0"/>
        <v>2.5</v>
      </c>
      <c r="G11" s="73"/>
      <c r="H11" s="73"/>
      <c r="I11" s="73"/>
      <c r="J11" s="73">
        <v>2.5</v>
      </c>
      <c r="K11" s="73"/>
      <c r="L11" s="73"/>
      <c r="M11" s="73"/>
      <c r="N11" s="73"/>
    </row>
    <row r="12" spans="2:14" ht="19.5" customHeight="1">
      <c r="B12" s="108">
        <v>6</v>
      </c>
      <c r="C12" s="73">
        <v>2060203</v>
      </c>
      <c r="D12" s="107" t="s">
        <v>193</v>
      </c>
      <c r="E12" s="77" t="s">
        <v>188</v>
      </c>
      <c r="F12" s="66">
        <f t="shared" si="0"/>
        <v>3</v>
      </c>
      <c r="G12" s="73"/>
      <c r="H12" s="73"/>
      <c r="I12" s="73"/>
      <c r="J12" s="73">
        <v>3</v>
      </c>
      <c r="K12" s="73"/>
      <c r="L12" s="73"/>
      <c r="M12" s="73"/>
      <c r="N12" s="73"/>
    </row>
    <row r="13" spans="2:14" ht="19.5" customHeight="1">
      <c r="B13" s="92">
        <v>7</v>
      </c>
      <c r="C13" s="73">
        <v>2060203</v>
      </c>
      <c r="D13" s="107" t="s">
        <v>194</v>
      </c>
      <c r="E13" s="77" t="s">
        <v>188</v>
      </c>
      <c r="F13" s="66">
        <f t="shared" si="0"/>
        <v>0.76</v>
      </c>
      <c r="G13" s="73"/>
      <c r="H13" s="73"/>
      <c r="I13" s="73"/>
      <c r="J13" s="73">
        <v>0.76</v>
      </c>
      <c r="K13" s="73"/>
      <c r="L13" s="73"/>
      <c r="M13" s="73"/>
      <c r="N13" s="73"/>
    </row>
    <row r="14" spans="2:14" ht="19.5" customHeight="1">
      <c r="B14" s="108">
        <v>8</v>
      </c>
      <c r="C14" s="73">
        <v>2060203</v>
      </c>
      <c r="D14" s="107" t="s">
        <v>196</v>
      </c>
      <c r="E14" s="77" t="s">
        <v>195</v>
      </c>
      <c r="F14" s="66">
        <f t="shared" si="0"/>
        <v>1.4</v>
      </c>
      <c r="G14" s="73"/>
      <c r="H14" s="73"/>
      <c r="I14" s="73"/>
      <c r="J14" s="73">
        <v>1.4</v>
      </c>
      <c r="K14" s="73"/>
      <c r="L14" s="73"/>
      <c r="M14" s="73"/>
      <c r="N14" s="73"/>
    </row>
    <row r="15" spans="2:14" ht="19.5" customHeight="1">
      <c r="B15" s="92">
        <v>9</v>
      </c>
      <c r="C15" s="73">
        <v>2060203</v>
      </c>
      <c r="D15" s="107" t="s">
        <v>197</v>
      </c>
      <c r="E15" s="77" t="s">
        <v>188</v>
      </c>
      <c r="F15" s="66">
        <f t="shared" si="0"/>
        <v>0.2</v>
      </c>
      <c r="G15" s="73"/>
      <c r="H15" s="73"/>
      <c r="I15" s="73"/>
      <c r="J15" s="73">
        <v>0.2</v>
      </c>
      <c r="K15" s="73"/>
      <c r="L15" s="73"/>
      <c r="M15" s="73"/>
      <c r="N15" s="73"/>
    </row>
    <row r="16" spans="2:14" ht="19.5" customHeight="1">
      <c r="B16" s="108">
        <v>10</v>
      </c>
      <c r="C16" s="73">
        <v>2060203</v>
      </c>
      <c r="D16" s="107" t="s">
        <v>198</v>
      </c>
      <c r="E16" s="77" t="s">
        <v>188</v>
      </c>
      <c r="F16" s="66">
        <f t="shared" si="0"/>
        <v>5.08</v>
      </c>
      <c r="G16" s="73"/>
      <c r="H16" s="73"/>
      <c r="I16" s="73"/>
      <c r="J16" s="73">
        <v>5.08</v>
      </c>
      <c r="K16" s="73"/>
      <c r="L16" s="73"/>
      <c r="M16" s="73"/>
      <c r="N16" s="73"/>
    </row>
    <row r="17" spans="2:14" ht="19.5" customHeight="1">
      <c r="B17" s="92">
        <v>11</v>
      </c>
      <c r="C17" s="73">
        <v>2060203</v>
      </c>
      <c r="D17" s="107" t="s">
        <v>199</v>
      </c>
      <c r="E17" s="77" t="s">
        <v>188</v>
      </c>
      <c r="F17" s="66">
        <f t="shared" si="0"/>
        <v>4.73</v>
      </c>
      <c r="G17" s="73"/>
      <c r="H17" s="73"/>
      <c r="I17" s="73"/>
      <c r="J17" s="73">
        <v>4.73</v>
      </c>
      <c r="K17" s="73"/>
      <c r="L17" s="73"/>
      <c r="M17" s="73"/>
      <c r="N17" s="73"/>
    </row>
    <row r="18" spans="2:14" ht="19.5" customHeight="1">
      <c r="B18" s="108">
        <v>12</v>
      </c>
      <c r="C18" s="73">
        <v>2060203</v>
      </c>
      <c r="D18" s="109" t="s">
        <v>200</v>
      </c>
      <c r="E18" s="77" t="s">
        <v>188</v>
      </c>
      <c r="F18" s="66">
        <f t="shared" si="0"/>
        <v>4.92</v>
      </c>
      <c r="G18" s="73"/>
      <c r="H18" s="73"/>
      <c r="I18" s="73"/>
      <c r="J18" s="73">
        <v>4.92</v>
      </c>
      <c r="K18" s="73"/>
      <c r="L18" s="73"/>
      <c r="M18" s="73"/>
      <c r="N18" s="73"/>
    </row>
    <row r="19" spans="2:14" ht="19.5" customHeight="1">
      <c r="B19" s="92">
        <v>13</v>
      </c>
      <c r="C19" s="73">
        <v>2060203</v>
      </c>
      <c r="D19" s="109" t="s">
        <v>201</v>
      </c>
      <c r="E19" s="77" t="s">
        <v>188</v>
      </c>
      <c r="F19" s="66">
        <f t="shared" si="0"/>
        <v>6.5</v>
      </c>
      <c r="G19" s="73"/>
      <c r="H19" s="73"/>
      <c r="I19" s="73"/>
      <c r="J19" s="73">
        <v>6.5</v>
      </c>
      <c r="K19" s="73"/>
      <c r="L19" s="73"/>
      <c r="M19" s="73"/>
      <c r="N19" s="73"/>
    </row>
    <row r="20" spans="2:14" ht="13.5">
      <c r="B20" s="108">
        <v>14</v>
      </c>
      <c r="C20" s="73">
        <v>2060203</v>
      </c>
      <c r="D20" s="109" t="s">
        <v>202</v>
      </c>
      <c r="E20" s="77" t="s">
        <v>188</v>
      </c>
      <c r="F20" s="66">
        <f t="shared" si="0"/>
        <v>6.5</v>
      </c>
      <c r="G20" s="73"/>
      <c r="H20" s="73"/>
      <c r="I20" s="73"/>
      <c r="J20" s="73">
        <v>6.5</v>
      </c>
      <c r="K20" s="73"/>
      <c r="L20" s="73"/>
      <c r="M20" s="73"/>
      <c r="N20" s="73"/>
    </row>
    <row r="21" spans="2:14" ht="13.5">
      <c r="B21" s="92">
        <v>15</v>
      </c>
      <c r="C21" s="73">
        <v>2060203</v>
      </c>
      <c r="D21" s="109" t="s">
        <v>224</v>
      </c>
      <c r="E21" s="77" t="s">
        <v>195</v>
      </c>
      <c r="F21" s="66">
        <f t="shared" si="0"/>
        <v>3.51</v>
      </c>
      <c r="G21" s="73"/>
      <c r="H21" s="73"/>
      <c r="I21" s="73"/>
      <c r="J21" s="73">
        <v>3.51</v>
      </c>
      <c r="K21" s="73"/>
      <c r="L21" s="73"/>
      <c r="M21" s="73"/>
      <c r="N21" s="73"/>
    </row>
    <row r="22" spans="2:14" ht="13.5">
      <c r="B22" s="108">
        <v>16</v>
      </c>
      <c r="C22" s="73">
        <v>2060399</v>
      </c>
      <c r="D22" s="109" t="s">
        <v>203</v>
      </c>
      <c r="E22" s="77" t="s">
        <v>188</v>
      </c>
      <c r="F22" s="66">
        <f t="shared" si="0"/>
        <v>42</v>
      </c>
      <c r="G22" s="73"/>
      <c r="H22" s="73"/>
      <c r="I22" s="73"/>
      <c r="J22" s="73">
        <v>42</v>
      </c>
      <c r="K22" s="73"/>
      <c r="L22" s="73"/>
      <c r="M22" s="73"/>
      <c r="N22" s="73"/>
    </row>
    <row r="23" spans="2:14" ht="24">
      <c r="B23" s="92">
        <v>17</v>
      </c>
      <c r="C23" s="73">
        <v>2060404</v>
      </c>
      <c r="D23" s="107" t="s">
        <v>204</v>
      </c>
      <c r="E23" s="77" t="s">
        <v>188</v>
      </c>
      <c r="F23" s="66">
        <f t="shared" si="0"/>
        <v>25.76</v>
      </c>
      <c r="G23" s="73"/>
      <c r="H23" s="73"/>
      <c r="I23" s="73"/>
      <c r="J23" s="73">
        <v>25.76</v>
      </c>
      <c r="K23" s="73"/>
      <c r="L23" s="73"/>
      <c r="M23" s="73"/>
      <c r="N23" s="73"/>
    </row>
    <row r="24" spans="2:14" ht="13.5">
      <c r="B24" s="108">
        <v>18</v>
      </c>
      <c r="C24" s="73">
        <v>2060404</v>
      </c>
      <c r="D24" s="109" t="s">
        <v>205</v>
      </c>
      <c r="E24" s="77" t="s">
        <v>188</v>
      </c>
      <c r="F24" s="66">
        <f t="shared" si="0"/>
        <v>21.01</v>
      </c>
      <c r="G24" s="73"/>
      <c r="H24" s="73"/>
      <c r="I24" s="73"/>
      <c r="J24" s="73">
        <v>21.01</v>
      </c>
      <c r="K24" s="73"/>
      <c r="L24" s="73"/>
      <c r="M24" s="73"/>
      <c r="N24" s="73"/>
    </row>
    <row r="25" spans="2:14" ht="13.5">
      <c r="B25" s="92">
        <v>19</v>
      </c>
      <c r="C25" s="73">
        <v>2060404</v>
      </c>
      <c r="D25" s="109" t="s">
        <v>206</v>
      </c>
      <c r="E25" s="77" t="s">
        <v>188</v>
      </c>
      <c r="F25" s="66">
        <f t="shared" si="0"/>
        <v>12.5</v>
      </c>
      <c r="G25" s="73"/>
      <c r="H25" s="73"/>
      <c r="I25" s="73"/>
      <c r="J25" s="73">
        <v>12.5</v>
      </c>
      <c r="K25" s="73"/>
      <c r="L25" s="73"/>
      <c r="M25" s="73"/>
      <c r="N25" s="73"/>
    </row>
    <row r="26" spans="2:14" ht="13.5">
      <c r="B26" s="108">
        <v>20</v>
      </c>
      <c r="C26" s="73">
        <v>2100201</v>
      </c>
      <c r="D26" s="107" t="s">
        <v>207</v>
      </c>
      <c r="E26" s="77" t="s">
        <v>188</v>
      </c>
      <c r="F26" s="66">
        <f t="shared" si="0"/>
        <v>50</v>
      </c>
      <c r="G26" s="73"/>
      <c r="H26" s="73"/>
      <c r="I26" s="73"/>
      <c r="J26" s="73">
        <v>50</v>
      </c>
      <c r="K26" s="73"/>
      <c r="L26" s="73"/>
      <c r="M26" s="73"/>
      <c r="N26" s="73"/>
    </row>
    <row r="27" spans="2:14" ht="13.5">
      <c r="B27" s="92">
        <v>21</v>
      </c>
      <c r="C27" s="73">
        <v>2100201</v>
      </c>
      <c r="D27" s="107" t="s">
        <v>225</v>
      </c>
      <c r="E27" s="77" t="s">
        <v>188</v>
      </c>
      <c r="F27" s="66">
        <f t="shared" si="0"/>
        <v>2.71</v>
      </c>
      <c r="G27" s="73"/>
      <c r="H27" s="73"/>
      <c r="I27" s="73"/>
      <c r="J27" s="73">
        <v>2.71</v>
      </c>
      <c r="K27" s="73"/>
      <c r="L27" s="73"/>
      <c r="M27" s="73"/>
      <c r="N27" s="73"/>
    </row>
    <row r="28" spans="2:14" ht="13.5">
      <c r="B28" s="108">
        <v>22</v>
      </c>
      <c r="C28" s="73">
        <v>2100201</v>
      </c>
      <c r="D28" s="107" t="s">
        <v>208</v>
      </c>
      <c r="E28" s="77" t="s">
        <v>188</v>
      </c>
      <c r="F28" s="66">
        <f t="shared" si="0"/>
        <v>409.71</v>
      </c>
      <c r="G28" s="73"/>
      <c r="H28" s="73"/>
      <c r="I28" s="73"/>
      <c r="J28" s="73">
        <v>409.71</v>
      </c>
      <c r="K28" s="73"/>
      <c r="L28" s="73"/>
      <c r="M28" s="73"/>
      <c r="N28" s="73"/>
    </row>
    <row r="29" spans="2:14" ht="13.5">
      <c r="B29" s="92">
        <v>23</v>
      </c>
      <c r="C29" s="73">
        <v>2100201</v>
      </c>
      <c r="D29" s="107" t="s">
        <v>209</v>
      </c>
      <c r="E29" s="77" t="s">
        <v>188</v>
      </c>
      <c r="F29" s="66">
        <f t="shared" si="0"/>
        <v>40</v>
      </c>
      <c r="G29" s="73"/>
      <c r="H29" s="73"/>
      <c r="I29" s="73"/>
      <c r="J29" s="73">
        <v>40</v>
      </c>
      <c r="K29" s="73"/>
      <c r="L29" s="73"/>
      <c r="M29" s="73"/>
      <c r="N29" s="73"/>
    </row>
    <row r="30" spans="2:14" ht="13.5">
      <c r="B30" s="108">
        <v>24</v>
      </c>
      <c r="C30" s="73">
        <v>2100201</v>
      </c>
      <c r="D30" s="107" t="s">
        <v>210</v>
      </c>
      <c r="E30" s="77" t="s">
        <v>188</v>
      </c>
      <c r="F30" s="66">
        <f t="shared" si="0"/>
        <v>207</v>
      </c>
      <c r="G30" s="73"/>
      <c r="H30" s="73"/>
      <c r="I30" s="73"/>
      <c r="J30" s="73">
        <v>207</v>
      </c>
      <c r="K30" s="73"/>
      <c r="L30" s="73"/>
      <c r="M30" s="73"/>
      <c r="N30" s="73"/>
    </row>
    <row r="31" spans="2:14" ht="13.5">
      <c r="B31" s="92">
        <v>25</v>
      </c>
      <c r="C31" s="73">
        <v>2100201</v>
      </c>
      <c r="D31" s="107" t="s">
        <v>211</v>
      </c>
      <c r="E31" s="77" t="s">
        <v>188</v>
      </c>
      <c r="F31" s="66">
        <f t="shared" si="0"/>
        <v>1010</v>
      </c>
      <c r="G31" s="73">
        <v>1010</v>
      </c>
      <c r="H31" s="73"/>
      <c r="I31" s="73"/>
      <c r="J31" s="73"/>
      <c r="K31" s="73"/>
      <c r="L31" s="73"/>
      <c r="M31" s="73"/>
      <c r="N31" s="73"/>
    </row>
    <row r="32" spans="2:14" ht="13.5">
      <c r="B32" s="108">
        <v>26</v>
      </c>
      <c r="C32" s="73">
        <v>2100299</v>
      </c>
      <c r="D32" s="107" t="s">
        <v>212</v>
      </c>
      <c r="E32" s="77" t="s">
        <v>188</v>
      </c>
      <c r="F32" s="66">
        <f t="shared" si="0"/>
        <v>2.01</v>
      </c>
      <c r="G32" s="73"/>
      <c r="H32" s="73"/>
      <c r="I32" s="73"/>
      <c r="J32" s="73">
        <v>2.01</v>
      </c>
      <c r="K32" s="73"/>
      <c r="L32" s="73"/>
      <c r="M32" s="73"/>
      <c r="N32" s="73"/>
    </row>
    <row r="33" spans="2:14" ht="13.5">
      <c r="B33" s="92">
        <v>27</v>
      </c>
      <c r="C33" s="73">
        <v>2100299</v>
      </c>
      <c r="D33" s="107" t="s">
        <v>213</v>
      </c>
      <c r="E33" s="77" t="s">
        <v>188</v>
      </c>
      <c r="F33" s="66">
        <f t="shared" si="0"/>
        <v>1723.88</v>
      </c>
      <c r="G33" s="73"/>
      <c r="H33" s="73"/>
      <c r="I33" s="73"/>
      <c r="J33" s="73">
        <v>1723.88</v>
      </c>
      <c r="K33" s="73"/>
      <c r="L33" s="73"/>
      <c r="M33" s="73"/>
      <c r="N33" s="73"/>
    </row>
    <row r="34" spans="2:14" ht="13.5">
      <c r="B34" s="108">
        <v>28</v>
      </c>
      <c r="C34" s="73">
        <v>2100299</v>
      </c>
      <c r="D34" s="107" t="s">
        <v>214</v>
      </c>
      <c r="E34" s="77" t="s">
        <v>188</v>
      </c>
      <c r="F34" s="66">
        <f t="shared" si="0"/>
        <v>2</v>
      </c>
      <c r="G34" s="73"/>
      <c r="H34" s="73"/>
      <c r="I34" s="73"/>
      <c r="J34" s="73">
        <v>2</v>
      </c>
      <c r="K34" s="73"/>
      <c r="L34" s="73"/>
      <c r="M34" s="73"/>
      <c r="N34" s="73"/>
    </row>
    <row r="35" spans="2:14" ht="13.5">
      <c r="B35" s="92">
        <v>29</v>
      </c>
      <c r="C35" s="73">
        <v>2100299</v>
      </c>
      <c r="D35" s="107" t="s">
        <v>215</v>
      </c>
      <c r="E35" s="77" t="s">
        <v>188</v>
      </c>
      <c r="F35" s="66">
        <f t="shared" si="0"/>
        <v>27.18</v>
      </c>
      <c r="G35" s="73"/>
      <c r="H35" s="73"/>
      <c r="I35" s="73"/>
      <c r="J35" s="73">
        <v>27.18</v>
      </c>
      <c r="K35" s="73"/>
      <c r="L35" s="73"/>
      <c r="M35" s="73"/>
      <c r="N35" s="73"/>
    </row>
    <row r="36" spans="2:14" ht="13.5">
      <c r="B36" s="108">
        <v>30</v>
      </c>
      <c r="C36" s="73">
        <v>2100299</v>
      </c>
      <c r="D36" s="107" t="s">
        <v>216</v>
      </c>
      <c r="E36" s="77" t="s">
        <v>188</v>
      </c>
      <c r="F36" s="66">
        <f t="shared" si="0"/>
        <v>15.57</v>
      </c>
      <c r="G36" s="73"/>
      <c r="H36" s="73"/>
      <c r="I36" s="73"/>
      <c r="J36" s="73">
        <v>15.57</v>
      </c>
      <c r="K36" s="73"/>
      <c r="L36" s="73"/>
      <c r="M36" s="73"/>
      <c r="N36" s="73"/>
    </row>
    <row r="37" spans="2:14" ht="24">
      <c r="B37" s="92">
        <v>31</v>
      </c>
      <c r="C37" s="73">
        <v>2100299</v>
      </c>
      <c r="D37" s="107" t="s">
        <v>226</v>
      </c>
      <c r="E37" s="77" t="s">
        <v>195</v>
      </c>
      <c r="F37" s="66">
        <f t="shared" si="0"/>
        <v>11.31</v>
      </c>
      <c r="G37" s="73"/>
      <c r="H37" s="73"/>
      <c r="I37" s="73"/>
      <c r="J37" s="73">
        <v>11.31</v>
      </c>
      <c r="K37" s="73"/>
      <c r="L37" s="73"/>
      <c r="M37" s="73"/>
      <c r="N37" s="73"/>
    </row>
    <row r="38" spans="2:14" ht="13.5">
      <c r="B38" s="108">
        <v>32</v>
      </c>
      <c r="C38" s="73">
        <v>2100299</v>
      </c>
      <c r="D38" s="107" t="s">
        <v>227</v>
      </c>
      <c r="E38" s="77" t="s">
        <v>187</v>
      </c>
      <c r="F38" s="66">
        <f t="shared" si="0"/>
        <v>24</v>
      </c>
      <c r="G38" s="73"/>
      <c r="H38" s="73"/>
      <c r="I38" s="73"/>
      <c r="J38" s="73">
        <v>24</v>
      </c>
      <c r="K38" s="73"/>
      <c r="L38" s="73"/>
      <c r="M38" s="73"/>
      <c r="N38" s="73"/>
    </row>
    <row r="39" spans="2:14" ht="13.5">
      <c r="B39" s="92">
        <v>33</v>
      </c>
      <c r="C39" s="73">
        <v>2100299</v>
      </c>
      <c r="D39" s="107" t="s">
        <v>228</v>
      </c>
      <c r="E39" s="77" t="s">
        <v>187</v>
      </c>
      <c r="F39" s="66">
        <f t="shared" si="0"/>
        <v>14.36</v>
      </c>
      <c r="G39" s="73"/>
      <c r="H39" s="73"/>
      <c r="I39" s="73"/>
      <c r="J39" s="73">
        <v>14.36</v>
      </c>
      <c r="K39" s="73"/>
      <c r="L39" s="73"/>
      <c r="M39" s="73"/>
      <c r="N39" s="73"/>
    </row>
    <row r="40" spans="2:14" ht="13.5">
      <c r="B40" s="108">
        <v>34</v>
      </c>
      <c r="C40" s="73">
        <v>2100299</v>
      </c>
      <c r="D40" s="107" t="s">
        <v>217</v>
      </c>
      <c r="E40" s="77" t="s">
        <v>187</v>
      </c>
      <c r="F40" s="66">
        <f t="shared" si="0"/>
        <v>20</v>
      </c>
      <c r="G40" s="73"/>
      <c r="H40" s="73"/>
      <c r="I40" s="73"/>
      <c r="J40" s="73">
        <v>20</v>
      </c>
      <c r="K40" s="73"/>
      <c r="L40" s="73"/>
      <c r="M40" s="73"/>
      <c r="N40" s="73"/>
    </row>
    <row r="41" spans="2:14" ht="13.5">
      <c r="B41" s="92">
        <v>35</v>
      </c>
      <c r="C41" s="73">
        <v>2100299</v>
      </c>
      <c r="D41" s="109" t="s">
        <v>229</v>
      </c>
      <c r="E41" s="77" t="s">
        <v>187</v>
      </c>
      <c r="F41" s="66">
        <f t="shared" si="0"/>
        <v>28</v>
      </c>
      <c r="G41" s="73"/>
      <c r="H41" s="73"/>
      <c r="I41" s="73"/>
      <c r="J41" s="73">
        <v>28</v>
      </c>
      <c r="K41" s="73"/>
      <c r="L41" s="73"/>
      <c r="M41" s="73"/>
      <c r="N41" s="73"/>
    </row>
    <row r="42" spans="2:14" ht="24">
      <c r="B42" s="108">
        <v>36</v>
      </c>
      <c r="C42" s="73">
        <v>2100299</v>
      </c>
      <c r="D42" s="107" t="s">
        <v>230</v>
      </c>
      <c r="E42" s="77" t="s">
        <v>187</v>
      </c>
      <c r="F42" s="66">
        <f t="shared" si="0"/>
        <v>4.95</v>
      </c>
      <c r="G42" s="73"/>
      <c r="H42" s="73"/>
      <c r="I42" s="73"/>
      <c r="J42" s="73">
        <v>4.95</v>
      </c>
      <c r="K42" s="73"/>
      <c r="L42" s="73"/>
      <c r="M42" s="73"/>
      <c r="N42" s="73"/>
    </row>
    <row r="43" spans="2:14" ht="13.5">
      <c r="B43" s="92">
        <v>37</v>
      </c>
      <c r="C43" s="73">
        <v>2100408</v>
      </c>
      <c r="D43" s="107" t="s">
        <v>231</v>
      </c>
      <c r="E43" s="77" t="s">
        <v>187</v>
      </c>
      <c r="F43" s="66">
        <f t="shared" si="0"/>
        <v>0.71</v>
      </c>
      <c r="G43" s="73"/>
      <c r="H43" s="73"/>
      <c r="I43" s="73"/>
      <c r="J43" s="73">
        <v>0.71</v>
      </c>
      <c r="K43" s="73"/>
      <c r="L43" s="73"/>
      <c r="M43" s="73"/>
      <c r="N43" s="73"/>
    </row>
    <row r="44" spans="2:14" ht="13.5">
      <c r="B44" s="108">
        <v>38</v>
      </c>
      <c r="C44" s="73">
        <v>2100408</v>
      </c>
      <c r="D44" s="107" t="s">
        <v>232</v>
      </c>
      <c r="E44" s="77" t="s">
        <v>187</v>
      </c>
      <c r="F44" s="66">
        <f t="shared" si="0"/>
        <v>1</v>
      </c>
      <c r="G44" s="73"/>
      <c r="H44" s="73"/>
      <c r="I44" s="73"/>
      <c r="J44" s="73">
        <v>1</v>
      </c>
      <c r="K44" s="73"/>
      <c r="L44" s="73"/>
      <c r="M44" s="73"/>
      <c r="N44" s="73"/>
    </row>
    <row r="45" spans="2:14" ht="13.5">
      <c r="B45" s="92">
        <v>39</v>
      </c>
      <c r="C45" s="73">
        <v>2100409</v>
      </c>
      <c r="D45" s="107" t="s">
        <v>233</v>
      </c>
      <c r="E45" s="77" t="s">
        <v>187</v>
      </c>
      <c r="F45" s="66">
        <f t="shared" si="0"/>
        <v>8.23</v>
      </c>
      <c r="G45" s="73"/>
      <c r="H45" s="73"/>
      <c r="I45" s="73"/>
      <c r="J45" s="73">
        <v>8.23</v>
      </c>
      <c r="K45" s="73"/>
      <c r="L45" s="73"/>
      <c r="M45" s="73"/>
      <c r="N45" s="73"/>
    </row>
    <row r="46" spans="2:14" ht="13.5">
      <c r="B46" s="108">
        <v>40</v>
      </c>
      <c r="C46" s="73">
        <v>2100409</v>
      </c>
      <c r="D46" s="107" t="s">
        <v>234</v>
      </c>
      <c r="E46" s="77" t="s">
        <v>187</v>
      </c>
      <c r="F46" s="66">
        <f t="shared" si="0"/>
        <v>74</v>
      </c>
      <c r="G46" s="73"/>
      <c r="H46" s="73"/>
      <c r="I46" s="73"/>
      <c r="J46" s="73">
        <v>74</v>
      </c>
      <c r="K46" s="73"/>
      <c r="L46" s="73"/>
      <c r="M46" s="73"/>
      <c r="N46" s="73"/>
    </row>
    <row r="47" spans="2:14" ht="13.5">
      <c r="B47" s="92">
        <v>41</v>
      </c>
      <c r="C47" s="73">
        <v>2100409</v>
      </c>
      <c r="D47" s="107" t="s">
        <v>218</v>
      </c>
      <c r="E47" s="77" t="s">
        <v>187</v>
      </c>
      <c r="F47" s="66">
        <f t="shared" si="0"/>
        <v>8.53</v>
      </c>
      <c r="G47" s="73"/>
      <c r="H47" s="73"/>
      <c r="I47" s="73"/>
      <c r="J47" s="73">
        <v>8.53</v>
      </c>
      <c r="K47" s="73"/>
      <c r="L47" s="73"/>
      <c r="M47" s="73"/>
      <c r="N47" s="73"/>
    </row>
    <row r="48" spans="2:14" ht="13.5">
      <c r="B48" s="108">
        <v>42</v>
      </c>
      <c r="C48" s="73">
        <v>2100409</v>
      </c>
      <c r="D48" s="107" t="s">
        <v>219</v>
      </c>
      <c r="E48" s="77" t="s">
        <v>187</v>
      </c>
      <c r="F48" s="66">
        <f t="shared" si="0"/>
        <v>2</v>
      </c>
      <c r="G48" s="73"/>
      <c r="H48" s="73"/>
      <c r="I48" s="73"/>
      <c r="J48" s="73">
        <v>2</v>
      </c>
      <c r="K48" s="73"/>
      <c r="L48" s="73"/>
      <c r="M48" s="73"/>
      <c r="N48" s="73"/>
    </row>
    <row r="49" spans="2:14" ht="13.5">
      <c r="B49" s="92">
        <v>43</v>
      </c>
      <c r="C49" s="73">
        <v>2100409</v>
      </c>
      <c r="D49" s="107" t="s">
        <v>220</v>
      </c>
      <c r="E49" s="77" t="s">
        <v>187</v>
      </c>
      <c r="F49" s="66">
        <f t="shared" si="0"/>
        <v>6</v>
      </c>
      <c r="G49" s="73"/>
      <c r="H49" s="73"/>
      <c r="I49" s="73"/>
      <c r="J49" s="73">
        <v>6</v>
      </c>
      <c r="K49" s="73"/>
      <c r="L49" s="73"/>
      <c r="M49" s="73"/>
      <c r="N49" s="73"/>
    </row>
    <row r="50" spans="2:14" ht="13.5">
      <c r="B50" s="108">
        <v>44</v>
      </c>
      <c r="C50" s="73">
        <v>2100409</v>
      </c>
      <c r="D50" s="107" t="s">
        <v>221</v>
      </c>
      <c r="E50" s="77" t="s">
        <v>187</v>
      </c>
      <c r="F50" s="66">
        <f t="shared" si="0"/>
        <v>2</v>
      </c>
      <c r="G50" s="73"/>
      <c r="H50" s="73"/>
      <c r="I50" s="73"/>
      <c r="J50" s="73">
        <v>2</v>
      </c>
      <c r="K50" s="73"/>
      <c r="L50" s="73"/>
      <c r="M50" s="73"/>
      <c r="N50" s="73"/>
    </row>
    <row r="51" spans="2:14" ht="13.5">
      <c r="B51" s="92">
        <v>45</v>
      </c>
      <c r="C51" s="73">
        <v>2100409</v>
      </c>
      <c r="D51" s="107" t="s">
        <v>222</v>
      </c>
      <c r="E51" s="77" t="s">
        <v>187</v>
      </c>
      <c r="F51" s="66">
        <f t="shared" si="0"/>
        <v>1</v>
      </c>
      <c r="G51" s="73"/>
      <c r="H51" s="73"/>
      <c r="I51" s="73"/>
      <c r="J51" s="73">
        <v>1</v>
      </c>
      <c r="K51" s="73"/>
      <c r="L51" s="73"/>
      <c r="M51" s="73"/>
      <c r="N51" s="73"/>
    </row>
    <row r="52" spans="2:14" ht="13.5">
      <c r="B52" s="108">
        <v>46</v>
      </c>
      <c r="C52" s="73">
        <v>2100409</v>
      </c>
      <c r="D52" s="107" t="s">
        <v>235</v>
      </c>
      <c r="E52" s="77" t="s">
        <v>187</v>
      </c>
      <c r="F52" s="66">
        <f t="shared" si="0"/>
        <v>0.8</v>
      </c>
      <c r="G52" s="73"/>
      <c r="H52" s="73"/>
      <c r="I52" s="73"/>
      <c r="J52" s="73">
        <v>0.8</v>
      </c>
      <c r="K52" s="73"/>
      <c r="L52" s="73"/>
      <c r="M52" s="73"/>
      <c r="N52" s="73"/>
    </row>
    <row r="53" spans="2:14" ht="13.5">
      <c r="B53" s="92">
        <v>47</v>
      </c>
      <c r="C53" s="73">
        <v>2100409</v>
      </c>
      <c r="D53" s="107" t="s">
        <v>236</v>
      </c>
      <c r="E53" s="77" t="s">
        <v>187</v>
      </c>
      <c r="F53" s="66">
        <f t="shared" si="0"/>
        <v>23.12</v>
      </c>
      <c r="G53" s="73"/>
      <c r="H53" s="73"/>
      <c r="I53" s="73"/>
      <c r="J53" s="73">
        <v>23.12</v>
      </c>
      <c r="K53" s="73"/>
      <c r="L53" s="73"/>
      <c r="M53" s="73"/>
      <c r="N53" s="73"/>
    </row>
    <row r="54" spans="2:14" ht="13.5">
      <c r="B54" s="108">
        <v>48</v>
      </c>
      <c r="C54" s="73">
        <v>2100410</v>
      </c>
      <c r="D54" s="107" t="s">
        <v>237</v>
      </c>
      <c r="E54" s="77" t="s">
        <v>187</v>
      </c>
      <c r="F54" s="66">
        <f t="shared" si="0"/>
        <v>8</v>
      </c>
      <c r="G54" s="73"/>
      <c r="H54" s="73"/>
      <c r="I54" s="73"/>
      <c r="J54" s="73">
        <v>8</v>
      </c>
      <c r="K54" s="73"/>
      <c r="L54" s="73"/>
      <c r="M54" s="73"/>
      <c r="N54" s="73"/>
    </row>
    <row r="55" spans="2:14" ht="24">
      <c r="B55" s="92">
        <v>49</v>
      </c>
      <c r="C55" s="73">
        <v>2100410</v>
      </c>
      <c r="D55" s="107" t="s">
        <v>238</v>
      </c>
      <c r="E55" s="77" t="s">
        <v>187</v>
      </c>
      <c r="F55" s="66">
        <f t="shared" si="0"/>
        <v>26</v>
      </c>
      <c r="G55" s="73"/>
      <c r="H55" s="73"/>
      <c r="I55" s="73"/>
      <c r="J55" s="73">
        <v>26</v>
      </c>
      <c r="K55" s="73"/>
      <c r="L55" s="73"/>
      <c r="M55" s="73"/>
      <c r="N55" s="73"/>
    </row>
    <row r="56" spans="2:14" ht="13.5">
      <c r="B56" s="108">
        <v>50</v>
      </c>
      <c r="C56" s="73">
        <v>2100410</v>
      </c>
      <c r="D56" s="109" t="s">
        <v>239</v>
      </c>
      <c r="E56" s="77" t="s">
        <v>187</v>
      </c>
      <c r="F56" s="66">
        <f t="shared" si="0"/>
        <v>17.46</v>
      </c>
      <c r="G56" s="73"/>
      <c r="H56" s="73"/>
      <c r="I56" s="73"/>
      <c r="J56" s="73">
        <v>17.46</v>
      </c>
      <c r="K56" s="73"/>
      <c r="L56" s="73"/>
      <c r="M56" s="73"/>
      <c r="N56" s="73"/>
    </row>
    <row r="57" spans="2:14" ht="13.5">
      <c r="B57" s="92">
        <v>51</v>
      </c>
      <c r="C57" s="73">
        <v>2100410</v>
      </c>
      <c r="D57" s="109" t="s">
        <v>240</v>
      </c>
      <c r="E57" s="77" t="s">
        <v>187</v>
      </c>
      <c r="F57" s="66">
        <f t="shared" si="0"/>
        <v>732.71</v>
      </c>
      <c r="G57" s="73"/>
      <c r="H57" s="73"/>
      <c r="I57" s="73"/>
      <c r="J57" s="73">
        <v>732.71</v>
      </c>
      <c r="K57" s="73"/>
      <c r="L57" s="73"/>
      <c r="M57" s="73"/>
      <c r="N57" s="73"/>
    </row>
    <row r="58" spans="2:14" ht="13.5">
      <c r="B58" s="108">
        <v>52</v>
      </c>
      <c r="C58" s="73">
        <v>2100410</v>
      </c>
      <c r="D58" s="109" t="s">
        <v>241</v>
      </c>
      <c r="E58" s="77" t="s">
        <v>187</v>
      </c>
      <c r="F58" s="66">
        <f t="shared" si="0"/>
        <v>10</v>
      </c>
      <c r="G58" s="73"/>
      <c r="H58" s="73"/>
      <c r="I58" s="73"/>
      <c r="J58" s="73">
        <v>10</v>
      </c>
      <c r="K58" s="73"/>
      <c r="L58" s="73"/>
      <c r="M58" s="73"/>
      <c r="N58" s="73"/>
    </row>
    <row r="59" spans="2:14" ht="13.5">
      <c r="B59" s="92">
        <v>53</v>
      </c>
      <c r="C59" s="73">
        <v>2100410</v>
      </c>
      <c r="D59" s="109" t="s">
        <v>242</v>
      </c>
      <c r="E59" s="77" t="s">
        <v>187</v>
      </c>
      <c r="F59" s="66">
        <f t="shared" si="0"/>
        <v>75.92</v>
      </c>
      <c r="G59" s="73"/>
      <c r="H59" s="73"/>
      <c r="I59" s="73"/>
      <c r="J59" s="73">
        <v>75.92</v>
      </c>
      <c r="K59" s="73"/>
      <c r="L59" s="73"/>
      <c r="M59" s="73"/>
      <c r="N59" s="73"/>
    </row>
    <row r="60" spans="2:14" ht="13.5">
      <c r="B60" s="108">
        <v>54</v>
      </c>
      <c r="C60" s="73">
        <v>2100717</v>
      </c>
      <c r="D60" s="107" t="s">
        <v>243</v>
      </c>
      <c r="E60" s="77" t="s">
        <v>187</v>
      </c>
      <c r="F60" s="66">
        <f t="shared" si="0"/>
        <v>5</v>
      </c>
      <c r="G60" s="73"/>
      <c r="H60" s="73"/>
      <c r="I60" s="73"/>
      <c r="J60" s="73">
        <v>5</v>
      </c>
      <c r="K60" s="73"/>
      <c r="L60" s="73"/>
      <c r="M60" s="73"/>
      <c r="N60" s="73"/>
    </row>
    <row r="61" spans="2:14" ht="24">
      <c r="B61" s="92">
        <v>55</v>
      </c>
      <c r="C61" s="73">
        <v>2109901</v>
      </c>
      <c r="D61" s="107" t="s">
        <v>244</v>
      </c>
      <c r="E61" s="77" t="s">
        <v>187</v>
      </c>
      <c r="F61" s="66">
        <f t="shared" si="0"/>
        <v>4701.45</v>
      </c>
      <c r="G61" s="73"/>
      <c r="H61" s="73"/>
      <c r="I61" s="73"/>
      <c r="J61" s="73">
        <v>4701.45</v>
      </c>
      <c r="K61" s="73"/>
      <c r="L61" s="73"/>
      <c r="M61" s="73"/>
      <c r="N61" s="73"/>
    </row>
    <row r="62" spans="2:14" ht="13.5">
      <c r="B62" s="108">
        <v>56</v>
      </c>
      <c r="C62" s="73">
        <v>2130599</v>
      </c>
      <c r="D62" s="107" t="s">
        <v>245</v>
      </c>
      <c r="E62" s="77" t="s">
        <v>187</v>
      </c>
      <c r="F62" s="66">
        <f t="shared" si="0"/>
        <v>4.37</v>
      </c>
      <c r="G62" s="73"/>
      <c r="H62" s="73"/>
      <c r="I62" s="73"/>
      <c r="J62" s="73">
        <v>4.37</v>
      </c>
      <c r="K62" s="73"/>
      <c r="L62" s="73"/>
      <c r="M62" s="73"/>
      <c r="N62" s="73"/>
    </row>
  </sheetData>
  <sheetProtection/>
  <mergeCells count="13">
    <mergeCell ref="E4:E5"/>
    <mergeCell ref="F4:F5"/>
    <mergeCell ref="G4:I4"/>
    <mergeCell ref="J4:L4"/>
    <mergeCell ref="M4:M5"/>
    <mergeCell ref="N4:N5"/>
    <mergeCell ref="C6:E6"/>
    <mergeCell ref="B1:C1"/>
    <mergeCell ref="B2:N2"/>
    <mergeCell ref="M3:N3"/>
    <mergeCell ref="B4:B5"/>
    <mergeCell ref="C4:C5"/>
    <mergeCell ref="D4:D5"/>
  </mergeCells>
  <printOptions/>
  <pageMargins left="0.75" right="0.75" top="0.27000001072883606" bottom="0.27000001072883606" header="0" footer="0"/>
  <pageSetup fitToHeight="1" fitToWidth="1" horizontalDpi="600" verticalDpi="600" orientation="landscape" paperSize="9" scale="84" r:id="rId1"/>
</worksheet>
</file>

<file path=xl/worksheets/sheet12.xml><?xml version="1.0" encoding="utf-8"?>
<worksheet xmlns="http://schemas.openxmlformats.org/spreadsheetml/2006/main" xmlns:r="http://schemas.openxmlformats.org/officeDocument/2006/relationships">
  <sheetPr>
    <pageSetUpPr fitToPage="1"/>
  </sheetPr>
  <dimension ref="A1:G8"/>
  <sheetViews>
    <sheetView zoomScalePageLayoutView="0" workbookViewId="0" topLeftCell="A1">
      <selection activeCell="F12" sqref="F12"/>
    </sheetView>
  </sheetViews>
  <sheetFormatPr defaultColWidth="10.00390625" defaultRowHeight="13.5"/>
  <cols>
    <col min="1" max="1" width="1.4921875" style="0" customWidth="1"/>
    <col min="2" max="2" width="48.75390625" style="0" customWidth="1"/>
    <col min="3" max="3" width="25.625" style="0" customWidth="1"/>
    <col min="4" max="4" width="10.25390625" style="0" customWidth="1"/>
    <col min="5" max="5" width="16.375" style="0" customWidth="1"/>
    <col min="6" max="6" width="48.375" style="0" customWidth="1"/>
    <col min="7" max="7" width="1.4921875" style="0" customWidth="1"/>
    <col min="8" max="8" width="9.75390625" style="0" customWidth="1"/>
  </cols>
  <sheetData>
    <row r="1" spans="1:7" ht="15.75" customHeight="1">
      <c r="A1" s="31"/>
      <c r="B1" s="40"/>
      <c r="C1" s="53"/>
      <c r="D1" s="55"/>
      <c r="E1" s="53"/>
      <c r="F1" s="31"/>
      <c r="G1" s="7"/>
    </row>
    <row r="2" spans="1:7" ht="22.5" customHeight="1">
      <c r="A2" s="9"/>
      <c r="B2" s="113" t="s">
        <v>143</v>
      </c>
      <c r="C2" s="113"/>
      <c r="D2" s="113"/>
      <c r="E2" s="113"/>
      <c r="F2" s="113"/>
      <c r="G2" s="7" t="s">
        <v>73</v>
      </c>
    </row>
    <row r="3" spans="1:7" ht="19.5" customHeight="1">
      <c r="A3" s="43"/>
      <c r="B3" s="128"/>
      <c r="C3" s="128"/>
      <c r="D3" s="128"/>
      <c r="E3" s="128"/>
      <c r="F3" s="44" t="s">
        <v>75</v>
      </c>
      <c r="G3" s="7"/>
    </row>
    <row r="4" spans="1:7" ht="45.75" customHeight="1">
      <c r="A4" s="26"/>
      <c r="B4" s="14" t="s">
        <v>144</v>
      </c>
      <c r="C4" s="14" t="s">
        <v>145</v>
      </c>
      <c r="D4" s="14" t="s">
        <v>146</v>
      </c>
      <c r="E4" s="14" t="s">
        <v>147</v>
      </c>
      <c r="F4" s="14" t="s">
        <v>148</v>
      </c>
      <c r="G4" s="7"/>
    </row>
    <row r="5" spans="1:7" ht="22.5" customHeight="1">
      <c r="A5" s="56"/>
      <c r="B5" s="19" t="s">
        <v>41</v>
      </c>
      <c r="C5" s="19" t="s">
        <v>1</v>
      </c>
      <c r="D5" s="19"/>
      <c r="E5" s="20"/>
      <c r="F5" s="57" t="s">
        <v>1</v>
      </c>
      <c r="G5" s="58"/>
    </row>
    <row r="6" spans="1:7" ht="22.5" customHeight="1">
      <c r="A6" s="59"/>
      <c r="B6" s="16" t="s">
        <v>1</v>
      </c>
      <c r="C6" s="54" t="s">
        <v>1</v>
      </c>
      <c r="D6" s="54"/>
      <c r="E6" s="17"/>
      <c r="F6" s="16" t="s">
        <v>1</v>
      </c>
      <c r="G6" s="18"/>
    </row>
    <row r="7" spans="1:7" ht="22.5" customHeight="1">
      <c r="A7" s="26"/>
      <c r="B7" s="60" t="s">
        <v>1</v>
      </c>
      <c r="C7" s="16" t="s">
        <v>1</v>
      </c>
      <c r="D7" s="54" t="s">
        <v>1</v>
      </c>
      <c r="E7" s="17"/>
      <c r="F7" s="16"/>
      <c r="G7" s="48"/>
    </row>
    <row r="8" spans="1:7" ht="42" customHeight="1">
      <c r="A8" s="46"/>
      <c r="B8" s="46" t="s">
        <v>159</v>
      </c>
      <c r="C8" s="46"/>
      <c r="D8" s="61"/>
      <c r="E8" s="46"/>
      <c r="F8" s="46"/>
      <c r="G8" s="22"/>
    </row>
  </sheetData>
  <sheetProtection/>
  <mergeCells count="2">
    <mergeCell ref="B2:F2"/>
    <mergeCell ref="B3:E3"/>
  </mergeCells>
  <printOptions/>
  <pageMargins left="0.75" right="0.75" top="0.27000001072883606" bottom="0.27000001072883606" header="0" footer="0"/>
  <pageSetup fitToHeight="1" fitToWidth="1" horizontalDpi="600" verticalDpi="600" orientation="landscape" paperSize="9" scale="87" r:id="rId1"/>
</worksheet>
</file>

<file path=xl/worksheets/sheet2.xml><?xml version="1.0" encoding="utf-8"?>
<worksheet xmlns="http://schemas.openxmlformats.org/spreadsheetml/2006/main" xmlns:r="http://schemas.openxmlformats.org/officeDocument/2006/relationships">
  <sheetPr>
    <pageSetUpPr fitToPage="1"/>
  </sheetPr>
  <dimension ref="A1:K38"/>
  <sheetViews>
    <sheetView zoomScalePageLayoutView="0" workbookViewId="0" topLeftCell="C23">
      <selection activeCell="C36" sqref="C36"/>
    </sheetView>
  </sheetViews>
  <sheetFormatPr defaultColWidth="10.00390625" defaultRowHeight="13.5"/>
  <cols>
    <col min="1" max="1" width="1.4921875" style="0" customWidth="1"/>
    <col min="2" max="2" width="33.375" style="0" customWidth="1"/>
    <col min="3" max="3" width="16.375" style="0" customWidth="1"/>
    <col min="4" max="4" width="33.375" style="0" customWidth="1"/>
    <col min="5" max="7" width="16.375" style="0" customWidth="1"/>
    <col min="8" max="8" width="19.50390625" style="0" customWidth="1"/>
    <col min="9" max="9" width="19.375" style="0" customWidth="1"/>
    <col min="10" max="10" width="16.375" style="0" customWidth="1"/>
    <col min="11" max="11" width="1.4921875" style="0" customWidth="1"/>
    <col min="12" max="13" width="9.75390625" style="0" customWidth="1"/>
  </cols>
  <sheetData>
    <row r="1" spans="1:11" ht="15.75" customHeight="1">
      <c r="A1" s="4"/>
      <c r="B1" s="5"/>
      <c r="C1" s="6"/>
      <c r="D1" s="6"/>
      <c r="E1" s="6" t="s">
        <v>2</v>
      </c>
      <c r="F1" s="6" t="s">
        <v>2</v>
      </c>
      <c r="G1" s="6" t="s">
        <v>2</v>
      </c>
      <c r="H1" s="6" t="s">
        <v>2</v>
      </c>
      <c r="I1" s="6" t="s">
        <v>2</v>
      </c>
      <c r="J1" s="6" t="s">
        <v>2</v>
      </c>
      <c r="K1" s="7" t="s">
        <v>73</v>
      </c>
    </row>
    <row r="2" spans="1:11" ht="22.5" customHeight="1">
      <c r="A2" s="8"/>
      <c r="B2" s="113" t="s">
        <v>74</v>
      </c>
      <c r="C2" s="113"/>
      <c r="D2" s="113"/>
      <c r="E2" s="113"/>
      <c r="F2" s="113"/>
      <c r="G2" s="113"/>
      <c r="H2" s="113"/>
      <c r="I2" s="113"/>
      <c r="J2" s="113"/>
      <c r="K2" s="7"/>
    </row>
    <row r="3" spans="1:11" ht="19.5" customHeight="1">
      <c r="A3" s="8"/>
      <c r="B3" s="114"/>
      <c r="C3" s="114"/>
      <c r="D3" s="10"/>
      <c r="E3" s="11"/>
      <c r="F3" s="11"/>
      <c r="G3" s="11"/>
      <c r="H3" s="11"/>
      <c r="I3" s="11"/>
      <c r="J3" s="11" t="s">
        <v>75</v>
      </c>
      <c r="K3" s="7"/>
    </row>
    <row r="4" spans="1:11" ht="24" customHeight="1">
      <c r="A4" s="8"/>
      <c r="B4" s="115" t="s">
        <v>76</v>
      </c>
      <c r="C4" s="115"/>
      <c r="D4" s="115" t="s">
        <v>77</v>
      </c>
      <c r="E4" s="115"/>
      <c r="F4" s="115"/>
      <c r="G4" s="115"/>
      <c r="H4" s="115"/>
      <c r="I4" s="115"/>
      <c r="J4" s="115"/>
      <c r="K4" s="7"/>
    </row>
    <row r="5" spans="1:11" ht="24" customHeight="1">
      <c r="A5" s="8"/>
      <c r="B5" s="115" t="s">
        <v>78</v>
      </c>
      <c r="C5" s="115" t="s">
        <v>79</v>
      </c>
      <c r="D5" s="115" t="s">
        <v>78</v>
      </c>
      <c r="E5" s="115" t="s">
        <v>79</v>
      </c>
      <c r="F5" s="115"/>
      <c r="G5" s="115"/>
      <c r="H5" s="115"/>
      <c r="I5" s="115"/>
      <c r="J5" s="115"/>
      <c r="K5" s="7"/>
    </row>
    <row r="6" spans="1:11" ht="24" customHeight="1">
      <c r="A6" s="13"/>
      <c r="B6" s="115"/>
      <c r="C6" s="115"/>
      <c r="D6" s="115"/>
      <c r="E6" s="69" t="s">
        <v>80</v>
      </c>
      <c r="F6" s="72" t="s">
        <v>81</v>
      </c>
      <c r="G6" s="72" t="s">
        <v>82</v>
      </c>
      <c r="H6" s="72" t="s">
        <v>83</v>
      </c>
      <c r="I6" s="72" t="s">
        <v>84</v>
      </c>
      <c r="J6" s="69" t="s">
        <v>85</v>
      </c>
      <c r="K6" s="7"/>
    </row>
    <row r="7" spans="1:11" ht="22.5" customHeight="1">
      <c r="A7" s="112"/>
      <c r="B7" s="77" t="s">
        <v>3</v>
      </c>
      <c r="C7" s="78">
        <v>1967.68</v>
      </c>
      <c r="D7" s="77" t="s">
        <v>4</v>
      </c>
      <c r="E7" s="78"/>
      <c r="F7" s="78"/>
      <c r="G7" s="78"/>
      <c r="H7" s="78"/>
      <c r="I7" s="78"/>
      <c r="J7" s="78"/>
      <c r="K7" s="18"/>
    </row>
    <row r="8" spans="1:11" ht="22.5" customHeight="1">
      <c r="A8" s="112"/>
      <c r="B8" s="77" t="s">
        <v>5</v>
      </c>
      <c r="C8" s="78"/>
      <c r="D8" s="77" t="s">
        <v>6</v>
      </c>
      <c r="E8" s="78"/>
      <c r="F8" s="78"/>
      <c r="G8" s="78"/>
      <c r="H8" s="78"/>
      <c r="I8" s="78"/>
      <c r="J8" s="78"/>
      <c r="K8" s="18"/>
    </row>
    <row r="9" spans="1:11" ht="22.5" customHeight="1">
      <c r="A9" s="112"/>
      <c r="B9" s="77" t="s">
        <v>7</v>
      </c>
      <c r="C9" s="78"/>
      <c r="D9" s="77" t="s">
        <v>8</v>
      </c>
      <c r="E9" s="78"/>
      <c r="F9" s="78"/>
      <c r="G9" s="78"/>
      <c r="H9" s="78"/>
      <c r="I9" s="78"/>
      <c r="J9" s="78"/>
      <c r="K9" s="18"/>
    </row>
    <row r="10" spans="1:11" ht="22.5" customHeight="1">
      <c r="A10" s="112"/>
      <c r="B10" s="77" t="s">
        <v>9</v>
      </c>
      <c r="C10" s="78"/>
      <c r="D10" s="77" t="s">
        <v>10</v>
      </c>
      <c r="E10" s="78"/>
      <c r="F10" s="78"/>
      <c r="G10" s="78"/>
      <c r="H10" s="78"/>
      <c r="I10" s="78"/>
      <c r="J10" s="78"/>
      <c r="K10" s="18"/>
    </row>
    <row r="11" spans="1:11" ht="22.5" customHeight="1">
      <c r="A11" s="112"/>
      <c r="B11" s="77" t="s">
        <v>11</v>
      </c>
      <c r="C11" s="78">
        <f>165670-C7</f>
        <v>163702.32</v>
      </c>
      <c r="D11" s="77" t="s">
        <v>12</v>
      </c>
      <c r="E11" s="78"/>
      <c r="F11" s="78"/>
      <c r="G11" s="78"/>
      <c r="H11" s="78"/>
      <c r="I11" s="78"/>
      <c r="J11" s="78"/>
      <c r="K11" s="18"/>
    </row>
    <row r="12" spans="1:11" ht="22.5" customHeight="1">
      <c r="A12" s="112"/>
      <c r="B12" s="77" t="s">
        <v>13</v>
      </c>
      <c r="C12" s="78"/>
      <c r="D12" s="77" t="s">
        <v>14</v>
      </c>
      <c r="E12" s="78"/>
      <c r="F12" s="78"/>
      <c r="G12" s="78"/>
      <c r="H12" s="78"/>
      <c r="I12" s="78"/>
      <c r="J12" s="78"/>
      <c r="K12" s="18"/>
    </row>
    <row r="13" spans="1:11" ht="22.5" customHeight="1">
      <c r="A13" s="112"/>
      <c r="B13" s="77" t="s">
        <v>15</v>
      </c>
      <c r="C13" s="78"/>
      <c r="D13" s="77" t="s">
        <v>16</v>
      </c>
      <c r="E13" s="78"/>
      <c r="F13" s="78"/>
      <c r="G13" s="78"/>
      <c r="H13" s="78"/>
      <c r="I13" s="78"/>
      <c r="J13" s="78"/>
      <c r="K13" s="18"/>
    </row>
    <row r="14" spans="1:11" ht="22.5" customHeight="1">
      <c r="A14" s="112"/>
      <c r="B14" s="77" t="s">
        <v>17</v>
      </c>
      <c r="C14" s="78"/>
      <c r="D14" s="77" t="s">
        <v>18</v>
      </c>
      <c r="E14" s="78"/>
      <c r="F14" s="78"/>
      <c r="G14" s="78"/>
      <c r="H14" s="78"/>
      <c r="I14" s="78"/>
      <c r="J14" s="78"/>
      <c r="K14" s="18"/>
    </row>
    <row r="15" spans="1:11" ht="22.5" customHeight="1">
      <c r="A15" s="112"/>
      <c r="B15" s="77" t="s">
        <v>19</v>
      </c>
      <c r="C15" s="78"/>
      <c r="D15" s="77" t="s">
        <v>20</v>
      </c>
      <c r="E15" s="78">
        <f>F15</f>
        <v>652.3</v>
      </c>
      <c r="F15" s="78">
        <v>652.3</v>
      </c>
      <c r="G15" s="78"/>
      <c r="H15" s="78"/>
      <c r="I15" s="78"/>
      <c r="J15" s="78"/>
      <c r="K15" s="18"/>
    </row>
    <row r="16" spans="1:11" ht="22.5" customHeight="1">
      <c r="A16" s="112"/>
      <c r="B16" s="77" t="s">
        <v>1</v>
      </c>
      <c r="C16" s="78"/>
      <c r="D16" s="77" t="s">
        <v>21</v>
      </c>
      <c r="E16" s="78">
        <f>F16+J16</f>
        <v>174871.81</v>
      </c>
      <c r="F16" s="78">
        <f>10514.79-'收支总表1'!F15</f>
        <v>9862.490000000002</v>
      </c>
      <c r="G16" s="78"/>
      <c r="H16" s="78"/>
      <c r="I16" s="78"/>
      <c r="J16" s="78">
        <f>C37-F16-F15</f>
        <v>165009.32</v>
      </c>
      <c r="K16" s="18"/>
    </row>
    <row r="17" spans="1:11" ht="22.5" customHeight="1">
      <c r="A17" s="112"/>
      <c r="B17" s="77" t="s">
        <v>1</v>
      </c>
      <c r="C17" s="78"/>
      <c r="D17" s="77" t="s">
        <v>22</v>
      </c>
      <c r="E17" s="78"/>
      <c r="F17" s="78"/>
      <c r="G17" s="78"/>
      <c r="H17" s="78"/>
      <c r="I17" s="78"/>
      <c r="J17" s="78"/>
      <c r="K17" s="18"/>
    </row>
    <row r="18" spans="1:11" ht="22.5" customHeight="1">
      <c r="A18" s="112"/>
      <c r="B18" s="77" t="s">
        <v>1</v>
      </c>
      <c r="C18" s="78"/>
      <c r="D18" s="77" t="s">
        <v>23</v>
      </c>
      <c r="E18" s="78"/>
      <c r="F18" s="78"/>
      <c r="G18" s="78"/>
      <c r="H18" s="78"/>
      <c r="I18" s="78"/>
      <c r="J18" s="78"/>
      <c r="K18" s="18"/>
    </row>
    <row r="19" spans="1:11" ht="22.5" customHeight="1">
      <c r="A19" s="112"/>
      <c r="B19" s="77" t="s">
        <v>1</v>
      </c>
      <c r="C19" s="78"/>
      <c r="D19" s="77" t="s">
        <v>24</v>
      </c>
      <c r="E19" s="78"/>
      <c r="F19" s="78"/>
      <c r="G19" s="78"/>
      <c r="H19" s="78"/>
      <c r="I19" s="78"/>
      <c r="J19" s="78"/>
      <c r="K19" s="18"/>
    </row>
    <row r="20" spans="1:11" ht="22.5" customHeight="1">
      <c r="A20" s="112"/>
      <c r="B20" s="77" t="s">
        <v>1</v>
      </c>
      <c r="C20" s="78"/>
      <c r="D20" s="77" t="s">
        <v>25</v>
      </c>
      <c r="E20" s="78"/>
      <c r="F20" s="78"/>
      <c r="G20" s="78"/>
      <c r="H20" s="78"/>
      <c r="I20" s="78"/>
      <c r="J20" s="78"/>
      <c r="K20" s="18"/>
    </row>
    <row r="21" spans="1:11" ht="22.5" customHeight="1">
      <c r="A21" s="112"/>
      <c r="B21" s="77" t="s">
        <v>1</v>
      </c>
      <c r="C21" s="78"/>
      <c r="D21" s="77" t="s">
        <v>26</v>
      </c>
      <c r="E21" s="78"/>
      <c r="F21" s="78"/>
      <c r="G21" s="78"/>
      <c r="H21" s="78"/>
      <c r="I21" s="78"/>
      <c r="J21" s="78"/>
      <c r="K21" s="18"/>
    </row>
    <row r="22" spans="1:11" ht="22.5" customHeight="1">
      <c r="A22" s="112"/>
      <c r="B22" s="77" t="s">
        <v>1</v>
      </c>
      <c r="C22" s="78"/>
      <c r="D22" s="77" t="s">
        <v>27</v>
      </c>
      <c r="E22" s="78"/>
      <c r="F22" s="78"/>
      <c r="G22" s="78"/>
      <c r="H22" s="78"/>
      <c r="I22" s="78"/>
      <c r="J22" s="78"/>
      <c r="K22" s="18"/>
    </row>
    <row r="23" spans="1:11" ht="22.5" customHeight="1">
      <c r="A23" s="112"/>
      <c r="B23" s="77" t="s">
        <v>1</v>
      </c>
      <c r="C23" s="78"/>
      <c r="D23" s="77" t="s">
        <v>28</v>
      </c>
      <c r="E23" s="78"/>
      <c r="F23" s="78"/>
      <c r="G23" s="78"/>
      <c r="H23" s="78"/>
      <c r="I23" s="78"/>
      <c r="J23" s="78"/>
      <c r="K23" s="18"/>
    </row>
    <row r="24" spans="1:11" ht="22.5" customHeight="1">
      <c r="A24" s="112"/>
      <c r="B24" s="77" t="s">
        <v>1</v>
      </c>
      <c r="C24" s="78"/>
      <c r="D24" s="77" t="s">
        <v>29</v>
      </c>
      <c r="E24" s="78"/>
      <c r="F24" s="78"/>
      <c r="G24" s="78"/>
      <c r="H24" s="78"/>
      <c r="I24" s="78"/>
      <c r="J24" s="78"/>
      <c r="K24" s="18"/>
    </row>
    <row r="25" spans="1:11" ht="22.5" customHeight="1">
      <c r="A25" s="112"/>
      <c r="B25" s="77" t="s">
        <v>1</v>
      </c>
      <c r="C25" s="78"/>
      <c r="D25" s="77" t="s">
        <v>30</v>
      </c>
      <c r="E25" s="78"/>
      <c r="F25" s="78"/>
      <c r="G25" s="78"/>
      <c r="H25" s="78"/>
      <c r="I25" s="78"/>
      <c r="J25" s="78"/>
      <c r="K25" s="18"/>
    </row>
    <row r="26" spans="1:11" ht="22.5" customHeight="1">
      <c r="A26" s="112"/>
      <c r="B26" s="77" t="s">
        <v>1</v>
      </c>
      <c r="C26" s="78"/>
      <c r="D26" s="77" t="s">
        <v>31</v>
      </c>
      <c r="E26" s="78"/>
      <c r="F26" s="78"/>
      <c r="G26" s="78"/>
      <c r="H26" s="78"/>
      <c r="I26" s="78"/>
      <c r="J26" s="78"/>
      <c r="K26" s="18"/>
    </row>
    <row r="27" spans="1:11" ht="22.5" customHeight="1">
      <c r="A27" s="112"/>
      <c r="B27" s="77" t="s">
        <v>1</v>
      </c>
      <c r="C27" s="78"/>
      <c r="D27" s="77" t="s">
        <v>32</v>
      </c>
      <c r="E27" s="78"/>
      <c r="F27" s="78"/>
      <c r="G27" s="78"/>
      <c r="H27" s="78"/>
      <c r="I27" s="78"/>
      <c r="J27" s="78"/>
      <c r="K27" s="18"/>
    </row>
    <row r="28" spans="1:11" ht="22.5" customHeight="1">
      <c r="A28" s="112"/>
      <c r="B28" s="77" t="s">
        <v>1</v>
      </c>
      <c r="C28" s="78"/>
      <c r="D28" s="77" t="s">
        <v>33</v>
      </c>
      <c r="E28" s="78"/>
      <c r="F28" s="78"/>
      <c r="G28" s="78"/>
      <c r="H28" s="78"/>
      <c r="I28" s="78"/>
      <c r="J28" s="78"/>
      <c r="K28" s="18"/>
    </row>
    <row r="29" spans="1:11" ht="22.5" customHeight="1">
      <c r="A29" s="112"/>
      <c r="B29" s="77" t="s">
        <v>1</v>
      </c>
      <c r="C29" s="78"/>
      <c r="D29" s="77" t="s">
        <v>34</v>
      </c>
      <c r="E29" s="78"/>
      <c r="F29" s="78"/>
      <c r="G29" s="78"/>
      <c r="H29" s="78"/>
      <c r="I29" s="78"/>
      <c r="J29" s="78"/>
      <c r="K29" s="18"/>
    </row>
    <row r="30" spans="1:11" ht="22.5" customHeight="1">
      <c r="A30" s="112"/>
      <c r="B30" s="77" t="s">
        <v>1</v>
      </c>
      <c r="C30" s="78"/>
      <c r="D30" s="77" t="s">
        <v>35</v>
      </c>
      <c r="E30" s="78"/>
      <c r="F30" s="78"/>
      <c r="G30" s="78"/>
      <c r="H30" s="78"/>
      <c r="I30" s="78"/>
      <c r="J30" s="78"/>
      <c r="K30" s="18"/>
    </row>
    <row r="31" spans="1:11" ht="22.5" customHeight="1">
      <c r="A31" s="112"/>
      <c r="B31" s="77" t="s">
        <v>1</v>
      </c>
      <c r="C31" s="78"/>
      <c r="D31" s="77" t="s">
        <v>36</v>
      </c>
      <c r="E31" s="78"/>
      <c r="F31" s="78"/>
      <c r="G31" s="78"/>
      <c r="H31" s="78"/>
      <c r="I31" s="78"/>
      <c r="J31" s="78"/>
      <c r="K31" s="18"/>
    </row>
    <row r="32" spans="1:11" ht="22.5" customHeight="1">
      <c r="A32" s="112"/>
      <c r="B32" s="77" t="s">
        <v>1</v>
      </c>
      <c r="C32" s="78"/>
      <c r="D32" s="77" t="s">
        <v>37</v>
      </c>
      <c r="E32" s="78"/>
      <c r="F32" s="78"/>
      <c r="G32" s="78"/>
      <c r="H32" s="78"/>
      <c r="I32" s="78"/>
      <c r="J32" s="78"/>
      <c r="K32" s="18"/>
    </row>
    <row r="33" spans="1:11" ht="22.5" customHeight="1">
      <c r="A33" s="112"/>
      <c r="B33" s="77" t="s">
        <v>1</v>
      </c>
      <c r="C33" s="78"/>
      <c r="D33" s="77" t="s">
        <v>38</v>
      </c>
      <c r="E33" s="78"/>
      <c r="F33" s="78"/>
      <c r="G33" s="78"/>
      <c r="H33" s="78"/>
      <c r="I33" s="78"/>
      <c r="J33" s="78"/>
      <c r="K33" s="18"/>
    </row>
    <row r="34" spans="1:11" ht="22.5" customHeight="1">
      <c r="A34" s="112"/>
      <c r="B34" s="77" t="s">
        <v>1</v>
      </c>
      <c r="C34" s="78"/>
      <c r="D34" s="77" t="s">
        <v>39</v>
      </c>
      <c r="E34" s="78"/>
      <c r="F34" s="78"/>
      <c r="G34" s="78"/>
      <c r="H34" s="78"/>
      <c r="I34" s="78"/>
      <c r="J34" s="78"/>
      <c r="K34" s="18"/>
    </row>
    <row r="35" spans="1:11" ht="22.5" customHeight="1">
      <c r="A35" s="15"/>
      <c r="B35" s="70" t="s">
        <v>86</v>
      </c>
      <c r="C35" s="79">
        <f>C7+C11</f>
        <v>165670</v>
      </c>
      <c r="D35" s="70" t="s">
        <v>87</v>
      </c>
      <c r="E35" s="79">
        <f>F35+J35</f>
        <v>175524.11000000002</v>
      </c>
      <c r="F35" s="79">
        <f>F15+F16</f>
        <v>10514.79</v>
      </c>
      <c r="G35" s="79"/>
      <c r="H35" s="79"/>
      <c r="I35" s="79"/>
      <c r="J35" s="79">
        <f>J16</f>
        <v>165009.32</v>
      </c>
      <c r="K35" s="18"/>
    </row>
    <row r="36" spans="1:11" ht="22.5" customHeight="1">
      <c r="A36" s="15"/>
      <c r="B36" s="77" t="s">
        <v>153</v>
      </c>
      <c r="C36" s="78">
        <f>8547.11+1307</f>
        <v>9854.11</v>
      </c>
      <c r="D36" s="77" t="s">
        <v>40</v>
      </c>
      <c r="E36" s="78">
        <v>0</v>
      </c>
      <c r="F36" s="78"/>
      <c r="G36" s="78"/>
      <c r="H36" s="78"/>
      <c r="I36" s="78"/>
      <c r="J36" s="78"/>
      <c r="K36" s="18"/>
    </row>
    <row r="37" spans="1:11" ht="22.5" customHeight="1">
      <c r="A37" s="15"/>
      <c r="B37" s="70" t="s">
        <v>88</v>
      </c>
      <c r="C37" s="79">
        <f>C36+C35</f>
        <v>175524.11</v>
      </c>
      <c r="D37" s="70" t="s">
        <v>89</v>
      </c>
      <c r="E37" s="79">
        <f>F37+J37</f>
        <v>175524.11000000002</v>
      </c>
      <c r="F37" s="79">
        <f>F35</f>
        <v>10514.79</v>
      </c>
      <c r="G37" s="79"/>
      <c r="H37" s="79"/>
      <c r="I37" s="79"/>
      <c r="J37" s="79">
        <f>J35</f>
        <v>165009.32</v>
      </c>
      <c r="K37" s="18"/>
    </row>
    <row r="38" spans="1:11" ht="9.75" customHeight="1">
      <c r="A38" s="21"/>
      <c r="B38" s="21"/>
      <c r="C38" s="21"/>
      <c r="D38" s="21"/>
      <c r="E38" s="21"/>
      <c r="F38" s="21"/>
      <c r="G38" s="21"/>
      <c r="H38" s="21"/>
      <c r="I38" s="21"/>
      <c r="J38" s="21"/>
      <c r="K38" s="22"/>
    </row>
  </sheetData>
  <sheetProtection/>
  <mergeCells count="9">
    <mergeCell ref="A7:A34"/>
    <mergeCell ref="B2:J2"/>
    <mergeCell ref="B3:C3"/>
    <mergeCell ref="B4:C4"/>
    <mergeCell ref="D4:J4"/>
    <mergeCell ref="B5:B6"/>
    <mergeCell ref="C5:C6"/>
    <mergeCell ref="D5:D6"/>
    <mergeCell ref="E5:J5"/>
  </mergeCells>
  <printOptions/>
  <pageMargins left="0.75" right="0.75" top="0.27000001072883606" bottom="0.27000001072883606" header="0" footer="0"/>
  <pageSetup fitToHeight="1" fitToWidth="1" horizontalDpi="600" verticalDpi="600" orientation="landscape" paperSize="9" scale="65" r:id="rId1"/>
</worksheet>
</file>

<file path=xl/worksheets/sheet3.xml><?xml version="1.0" encoding="utf-8"?>
<worksheet xmlns="http://schemas.openxmlformats.org/spreadsheetml/2006/main" xmlns:r="http://schemas.openxmlformats.org/officeDocument/2006/relationships">
  <sheetPr>
    <pageSetUpPr fitToPage="1"/>
  </sheetPr>
  <dimension ref="A1:T7"/>
  <sheetViews>
    <sheetView zoomScalePageLayoutView="0" workbookViewId="0" topLeftCell="A1">
      <pane ySplit="5" topLeftCell="A6" activePane="bottomLeft" state="frozen"/>
      <selection pane="topLeft" activeCell="A1" sqref="A1"/>
      <selection pane="bottomLeft" activeCell="E6" sqref="E6:I6"/>
    </sheetView>
  </sheetViews>
  <sheetFormatPr defaultColWidth="10.00390625" defaultRowHeight="13.5"/>
  <cols>
    <col min="1" max="1" width="1.4921875" style="0" customWidth="1"/>
    <col min="2" max="2" width="17.625" style="0" customWidth="1"/>
    <col min="3" max="4" width="16.375" style="0" customWidth="1"/>
    <col min="5" max="5" width="17.25390625" style="0" customWidth="1"/>
    <col min="6" max="13" width="13.375" style="0" customWidth="1"/>
    <col min="14" max="14" width="16.375" style="0" customWidth="1"/>
    <col min="15" max="15" width="19.875" style="0" customWidth="1"/>
    <col min="16" max="19" width="12.50390625" style="0" customWidth="1"/>
    <col min="20" max="20" width="1.4921875" style="0" customWidth="1"/>
    <col min="21" max="23" width="9.75390625" style="0" customWidth="1"/>
  </cols>
  <sheetData>
    <row r="1" spans="1:20" ht="15.75" customHeight="1">
      <c r="A1" s="8"/>
      <c r="B1" s="5"/>
      <c r="C1" s="6"/>
      <c r="D1" s="6"/>
      <c r="E1" s="118"/>
      <c r="F1" s="118"/>
      <c r="G1" s="118"/>
      <c r="H1" s="118"/>
      <c r="N1" s="6"/>
      <c r="O1" s="118"/>
      <c r="P1" s="118"/>
      <c r="Q1" s="118"/>
      <c r="R1" s="118"/>
      <c r="S1" s="118"/>
      <c r="T1" s="7" t="s">
        <v>73</v>
      </c>
    </row>
    <row r="2" spans="1:20" ht="22.5" customHeight="1">
      <c r="A2" s="8"/>
      <c r="B2" s="113"/>
      <c r="C2" s="113"/>
      <c r="D2" s="113"/>
      <c r="E2" s="113"/>
      <c r="F2" s="113"/>
      <c r="G2" s="113"/>
      <c r="H2" s="113"/>
      <c r="I2" s="113"/>
      <c r="J2" s="113"/>
      <c r="K2" s="113"/>
      <c r="L2" s="113"/>
      <c r="M2" s="113"/>
      <c r="N2" s="113"/>
      <c r="O2" s="113"/>
      <c r="P2" s="113"/>
      <c r="Q2" s="113"/>
      <c r="R2" s="113"/>
      <c r="S2" s="113"/>
      <c r="T2" s="7"/>
    </row>
    <row r="3" spans="1:20" ht="19.5" customHeight="1">
      <c r="A3" s="23"/>
      <c r="B3" s="62" t="s">
        <v>151</v>
      </c>
      <c r="C3" s="24"/>
      <c r="D3" s="24"/>
      <c r="E3" s="119"/>
      <c r="F3" s="119"/>
      <c r="G3" s="119"/>
      <c r="H3" s="119"/>
      <c r="N3" s="24"/>
      <c r="O3" s="120" t="s">
        <v>75</v>
      </c>
      <c r="P3" s="120"/>
      <c r="Q3" s="120"/>
      <c r="R3" s="120"/>
      <c r="S3" s="120"/>
      <c r="T3" s="25"/>
    </row>
    <row r="4" spans="1:20" ht="24" customHeight="1">
      <c r="A4" s="8"/>
      <c r="B4" s="116" t="s">
        <v>0</v>
      </c>
      <c r="C4" s="116" t="s">
        <v>80</v>
      </c>
      <c r="D4" s="116" t="s">
        <v>90</v>
      </c>
      <c r="E4" s="116"/>
      <c r="F4" s="116"/>
      <c r="G4" s="116"/>
      <c r="H4" s="116"/>
      <c r="I4" s="116"/>
      <c r="J4" s="116"/>
      <c r="K4" s="116"/>
      <c r="L4" s="116"/>
      <c r="M4" s="116"/>
      <c r="N4" s="116" t="s">
        <v>91</v>
      </c>
      <c r="O4" s="116"/>
      <c r="P4" s="116"/>
      <c r="Q4" s="116"/>
      <c r="R4" s="116"/>
      <c r="S4" s="116"/>
      <c r="T4" s="7"/>
    </row>
    <row r="5" spans="1:20" ht="24" customHeight="1">
      <c r="A5" s="26"/>
      <c r="B5" s="117"/>
      <c r="C5" s="117"/>
      <c r="D5" s="93" t="s">
        <v>92</v>
      </c>
      <c r="E5" s="93" t="s">
        <v>93</v>
      </c>
      <c r="F5" s="93" t="s">
        <v>94</v>
      </c>
      <c r="G5" s="93" t="s">
        <v>95</v>
      </c>
      <c r="H5" s="93" t="s">
        <v>84</v>
      </c>
      <c r="I5" s="93" t="s">
        <v>96</v>
      </c>
      <c r="J5" s="93" t="s">
        <v>97</v>
      </c>
      <c r="K5" s="93" t="s">
        <v>98</v>
      </c>
      <c r="L5" s="93" t="s">
        <v>99</v>
      </c>
      <c r="M5" s="93" t="s">
        <v>100</v>
      </c>
      <c r="N5" s="93" t="s">
        <v>92</v>
      </c>
      <c r="O5" s="93" t="s">
        <v>93</v>
      </c>
      <c r="P5" s="93" t="s">
        <v>94</v>
      </c>
      <c r="Q5" s="93" t="s">
        <v>95</v>
      </c>
      <c r="R5" s="93" t="s">
        <v>84</v>
      </c>
      <c r="S5" s="93" t="s">
        <v>85</v>
      </c>
      <c r="T5" s="7"/>
    </row>
    <row r="6" spans="1:20" ht="22.5" customHeight="1">
      <c r="A6" s="27"/>
      <c r="B6" s="70" t="s">
        <v>154</v>
      </c>
      <c r="C6" s="71">
        <f>E6+I6+N6</f>
        <v>175524.11</v>
      </c>
      <c r="D6" s="71">
        <f>E6+I6</f>
        <v>165670</v>
      </c>
      <c r="E6" s="78">
        <v>1967.68</v>
      </c>
      <c r="F6" s="66"/>
      <c r="G6" s="66"/>
      <c r="H6" s="66"/>
      <c r="I6" s="78">
        <f>'收支总表1'!C11</f>
        <v>163702.32</v>
      </c>
      <c r="J6" s="66"/>
      <c r="K6" s="66"/>
      <c r="L6" s="66"/>
      <c r="M6" s="66"/>
      <c r="N6" s="71">
        <f>O6</f>
        <v>9854.11</v>
      </c>
      <c r="O6" s="78">
        <v>9854.11</v>
      </c>
      <c r="P6" s="66"/>
      <c r="Q6" s="66"/>
      <c r="R6" s="66"/>
      <c r="S6" s="66"/>
      <c r="T6" s="30"/>
    </row>
    <row r="7" spans="1:20" ht="9.75" customHeight="1">
      <c r="A7" s="21"/>
      <c r="B7" s="21"/>
      <c r="C7" s="21"/>
      <c r="D7" s="21"/>
      <c r="E7" s="21"/>
      <c r="F7" s="21"/>
      <c r="G7" s="21"/>
      <c r="H7" s="21"/>
      <c r="N7" s="21"/>
      <c r="O7" s="21"/>
      <c r="P7" s="21"/>
      <c r="Q7" s="21"/>
      <c r="R7" s="21"/>
      <c r="S7" s="21"/>
      <c r="T7" s="22"/>
    </row>
  </sheetData>
  <sheetProtection/>
  <mergeCells count="9">
    <mergeCell ref="B4:B5"/>
    <mergeCell ref="C4:C5"/>
    <mergeCell ref="D4:M4"/>
    <mergeCell ref="N4:S4"/>
    <mergeCell ref="E1:H1"/>
    <mergeCell ref="O1:S1"/>
    <mergeCell ref="B2:S2"/>
    <mergeCell ref="E3:H3"/>
    <mergeCell ref="O3:S3"/>
  </mergeCells>
  <printOptions/>
  <pageMargins left="0.75" right="0.75" top="0.27000001072883606" bottom="0.27000001072883606" header="0" footer="0"/>
  <pageSetup fitToHeight="1" fitToWidth="1" horizontalDpi="600" verticalDpi="600" orientation="landscape" paperSize="9" scale="50" r:id="rId1"/>
</worksheet>
</file>

<file path=xl/worksheets/sheet4.xml><?xml version="1.0" encoding="utf-8"?>
<worksheet xmlns="http://schemas.openxmlformats.org/spreadsheetml/2006/main" xmlns:r="http://schemas.openxmlformats.org/officeDocument/2006/relationships">
  <sheetPr>
    <pageSetUpPr fitToPage="1"/>
  </sheetPr>
  <dimension ref="A1:J25"/>
  <sheetViews>
    <sheetView zoomScalePageLayoutView="0" workbookViewId="0" topLeftCell="A2">
      <selection activeCell="F8" sqref="F8"/>
    </sheetView>
  </sheetViews>
  <sheetFormatPr defaultColWidth="10.00390625" defaultRowHeight="13.5"/>
  <cols>
    <col min="1" max="1" width="1.4921875" style="0" customWidth="1"/>
    <col min="2" max="2" width="12.25390625" style="100" customWidth="1"/>
    <col min="3" max="3" width="34.50390625" style="0" customWidth="1"/>
    <col min="4" max="6" width="16.375" style="0" customWidth="1"/>
    <col min="7" max="7" width="20.375" style="88" customWidth="1"/>
    <col min="8" max="8" width="20.375" style="0" customWidth="1"/>
    <col min="9" max="9" width="20.75390625" style="0" customWidth="1"/>
    <col min="10" max="10" width="1.4921875" style="0" customWidth="1"/>
    <col min="11" max="11" width="9.75390625" style="0" customWidth="1"/>
  </cols>
  <sheetData>
    <row r="1" spans="1:10" ht="15.75" customHeight="1">
      <c r="A1" s="8"/>
      <c r="B1" s="122"/>
      <c r="C1" s="122"/>
      <c r="D1" s="31"/>
      <c r="E1" s="31"/>
      <c r="F1" s="31"/>
      <c r="G1" s="81"/>
      <c r="I1" s="31"/>
      <c r="J1" s="32"/>
    </row>
    <row r="2" spans="1:10" ht="22.5" customHeight="1">
      <c r="A2" s="8"/>
      <c r="B2" s="113" t="s">
        <v>102</v>
      </c>
      <c r="C2" s="113"/>
      <c r="D2" s="113"/>
      <c r="E2" s="113"/>
      <c r="F2" s="113"/>
      <c r="G2" s="113"/>
      <c r="H2" s="113"/>
      <c r="I2" s="113"/>
      <c r="J2" s="32" t="s">
        <v>73</v>
      </c>
    </row>
    <row r="3" spans="1:10" ht="19.5" customHeight="1">
      <c r="A3" s="8"/>
      <c r="B3" s="114"/>
      <c r="C3" s="114"/>
      <c r="D3" s="10"/>
      <c r="E3" s="10"/>
      <c r="F3" s="10"/>
      <c r="G3" s="82"/>
      <c r="I3" s="11" t="s">
        <v>75</v>
      </c>
      <c r="J3" s="32"/>
    </row>
    <row r="4" spans="1:10" ht="24" customHeight="1">
      <c r="A4" s="8"/>
      <c r="B4" s="123" t="s">
        <v>103</v>
      </c>
      <c r="C4" s="115" t="s">
        <v>104</v>
      </c>
      <c r="D4" s="115" t="s">
        <v>80</v>
      </c>
      <c r="E4" s="115" t="s">
        <v>105</v>
      </c>
      <c r="F4" s="115" t="s">
        <v>106</v>
      </c>
      <c r="G4" s="115"/>
      <c r="H4" s="115"/>
      <c r="I4" s="115"/>
      <c r="J4" s="32"/>
    </row>
    <row r="5" spans="1:10" ht="24" customHeight="1">
      <c r="A5" s="13"/>
      <c r="B5" s="123"/>
      <c r="C5" s="115"/>
      <c r="D5" s="115"/>
      <c r="E5" s="115"/>
      <c r="F5" s="115"/>
      <c r="G5" s="115" t="s">
        <v>107</v>
      </c>
      <c r="H5" s="115"/>
      <c r="I5" s="115"/>
      <c r="J5" s="32"/>
    </row>
    <row r="6" spans="1:10" ht="24" customHeight="1">
      <c r="A6" s="13"/>
      <c r="B6" s="123"/>
      <c r="C6" s="115"/>
      <c r="D6" s="115"/>
      <c r="E6" s="115"/>
      <c r="F6" s="115"/>
      <c r="G6" s="83" t="s">
        <v>108</v>
      </c>
      <c r="H6" s="69" t="s">
        <v>109</v>
      </c>
      <c r="I6" s="69" t="s">
        <v>110</v>
      </c>
      <c r="J6" s="33"/>
    </row>
    <row r="7" spans="1:10" ht="22.5" customHeight="1">
      <c r="A7" s="27"/>
      <c r="B7" s="121" t="s">
        <v>101</v>
      </c>
      <c r="C7" s="121"/>
      <c r="D7" s="71">
        <f>E7+F7</f>
        <v>175524.11000000002</v>
      </c>
      <c r="E7" s="71">
        <f>SUM(E8:E25)</f>
        <v>166055.18000000002</v>
      </c>
      <c r="F7" s="71">
        <f>SUM(F8:F25)</f>
        <v>9468.93</v>
      </c>
      <c r="G7" s="84"/>
      <c r="H7" s="71"/>
      <c r="I7" s="71"/>
      <c r="J7" s="34"/>
    </row>
    <row r="8" spans="1:10" ht="22.5" customHeight="1">
      <c r="A8" s="13"/>
      <c r="B8" s="97">
        <v>2080502</v>
      </c>
      <c r="C8" s="65" t="s">
        <v>155</v>
      </c>
      <c r="D8" s="66">
        <f>E8+F8</f>
        <v>274.88</v>
      </c>
      <c r="E8" s="66">
        <v>274.88</v>
      </c>
      <c r="F8" s="66"/>
      <c r="G8" s="85"/>
      <c r="H8" s="66"/>
      <c r="I8" s="66"/>
      <c r="J8" s="32"/>
    </row>
    <row r="9" spans="1:10" ht="22.5" customHeight="1">
      <c r="A9" s="13"/>
      <c r="B9" s="97">
        <v>2089999</v>
      </c>
      <c r="C9" s="65" t="s">
        <v>156</v>
      </c>
      <c r="D9" s="66">
        <f aca="true" t="shared" si="0" ref="D9:D25">E9+F9</f>
        <v>52.3</v>
      </c>
      <c r="E9" s="66">
        <v>52.3</v>
      </c>
      <c r="F9" s="66"/>
      <c r="G9" s="85"/>
      <c r="H9" s="66"/>
      <c r="I9" s="66"/>
      <c r="J9" s="32"/>
    </row>
    <row r="10" spans="1:10" ht="22.5" customHeight="1">
      <c r="A10" s="13"/>
      <c r="B10" s="97">
        <v>2100201</v>
      </c>
      <c r="C10" s="65" t="s">
        <v>157</v>
      </c>
      <c r="D10" s="66">
        <f t="shared" si="0"/>
        <v>166759.23</v>
      </c>
      <c r="E10" s="66">
        <f>1307+163732.82</f>
        <v>165039.82</v>
      </c>
      <c r="F10" s="66">
        <f>709.41+1010</f>
        <v>1719.4099999999999</v>
      </c>
      <c r="G10" s="85"/>
      <c r="H10" s="66"/>
      <c r="I10" s="66"/>
      <c r="J10" s="33"/>
    </row>
    <row r="11" spans="1:10" ht="23.25" customHeight="1">
      <c r="A11" s="63"/>
      <c r="B11" s="98">
        <v>2101102</v>
      </c>
      <c r="C11" s="65" t="s">
        <v>158</v>
      </c>
      <c r="D11" s="66">
        <f t="shared" si="0"/>
        <v>600</v>
      </c>
      <c r="E11" s="66">
        <v>600</v>
      </c>
      <c r="F11" s="67"/>
      <c r="G11" s="86"/>
      <c r="H11" s="68"/>
      <c r="I11" s="68"/>
      <c r="J11" s="52"/>
    </row>
    <row r="12" spans="1:10" ht="23.25" customHeight="1">
      <c r="A12" s="89"/>
      <c r="B12" s="98">
        <v>2080801</v>
      </c>
      <c r="C12" s="65" t="s">
        <v>160</v>
      </c>
      <c r="D12" s="66">
        <f t="shared" si="0"/>
        <v>82.76</v>
      </c>
      <c r="E12" s="66">
        <v>82.76</v>
      </c>
      <c r="F12" s="67"/>
      <c r="G12" s="86"/>
      <c r="H12" s="68"/>
      <c r="I12" s="68"/>
      <c r="J12" s="52"/>
    </row>
    <row r="13" spans="1:10" ht="23.25" customHeight="1">
      <c r="A13" s="89"/>
      <c r="B13" s="98">
        <v>2080705</v>
      </c>
      <c r="C13" s="65" t="s">
        <v>162</v>
      </c>
      <c r="D13" s="66">
        <f t="shared" si="0"/>
        <v>5.42</v>
      </c>
      <c r="E13" s="66">
        <v>5.42</v>
      </c>
      <c r="F13" s="67"/>
      <c r="G13" s="86"/>
      <c r="H13" s="101"/>
      <c r="I13" s="68"/>
      <c r="J13" s="52"/>
    </row>
    <row r="14" spans="2:9" ht="24" customHeight="1">
      <c r="B14" s="99">
        <v>2011008</v>
      </c>
      <c r="C14" s="73" t="s">
        <v>163</v>
      </c>
      <c r="D14" s="66">
        <f t="shared" si="0"/>
        <v>20.59</v>
      </c>
      <c r="E14" s="73"/>
      <c r="F14" s="73">
        <v>20.59</v>
      </c>
      <c r="G14" s="87"/>
      <c r="H14" s="73"/>
      <c r="I14" s="73"/>
    </row>
    <row r="15" spans="2:9" ht="24" customHeight="1">
      <c r="B15" s="99">
        <v>2013299</v>
      </c>
      <c r="C15" s="73" t="s">
        <v>164</v>
      </c>
      <c r="D15" s="66">
        <f t="shared" si="0"/>
        <v>6.99</v>
      </c>
      <c r="E15" s="73"/>
      <c r="F15" s="73">
        <v>6.99</v>
      </c>
      <c r="G15" s="87"/>
      <c r="H15" s="73"/>
      <c r="I15" s="73"/>
    </row>
    <row r="16" spans="2:9" ht="24" customHeight="1">
      <c r="B16" s="99">
        <v>2060203</v>
      </c>
      <c r="C16" s="73" t="s">
        <v>165</v>
      </c>
      <c r="D16" s="66">
        <f t="shared" si="0"/>
        <v>39.1</v>
      </c>
      <c r="E16" s="73"/>
      <c r="F16" s="73">
        <v>39.1</v>
      </c>
      <c r="G16" s="87"/>
      <c r="H16" s="73"/>
      <c r="I16" s="73"/>
    </row>
    <row r="17" spans="2:9" ht="24" customHeight="1">
      <c r="B17" s="99">
        <v>2060399</v>
      </c>
      <c r="C17" s="73" t="s">
        <v>166</v>
      </c>
      <c r="D17" s="66">
        <f t="shared" si="0"/>
        <v>42</v>
      </c>
      <c r="E17" s="73"/>
      <c r="F17" s="73">
        <v>42</v>
      </c>
      <c r="G17" s="87"/>
      <c r="H17" s="73"/>
      <c r="I17" s="73"/>
    </row>
    <row r="18" spans="2:9" ht="24" customHeight="1">
      <c r="B18" s="99">
        <v>2060404</v>
      </c>
      <c r="C18" s="73" t="s">
        <v>167</v>
      </c>
      <c r="D18" s="66">
        <f t="shared" si="0"/>
        <v>59.27</v>
      </c>
      <c r="E18" s="73"/>
      <c r="F18" s="73">
        <v>59.27</v>
      </c>
      <c r="G18" s="87"/>
      <c r="H18" s="73"/>
      <c r="I18" s="73"/>
    </row>
    <row r="19" spans="2:9" ht="24" customHeight="1">
      <c r="B19" s="99">
        <v>2100299</v>
      </c>
      <c r="C19" s="73" t="s">
        <v>168</v>
      </c>
      <c r="D19" s="66">
        <f t="shared" si="0"/>
        <v>1873.26</v>
      </c>
      <c r="E19" s="73"/>
      <c r="F19" s="73">
        <v>1873.26</v>
      </c>
      <c r="G19" s="87"/>
      <c r="H19" s="73"/>
      <c r="I19" s="73"/>
    </row>
    <row r="20" spans="2:9" ht="24" customHeight="1">
      <c r="B20" s="99">
        <v>2100408</v>
      </c>
      <c r="C20" s="73" t="s">
        <v>169</v>
      </c>
      <c r="D20" s="66">
        <f t="shared" si="0"/>
        <v>1.71</v>
      </c>
      <c r="E20" s="73"/>
      <c r="F20" s="73">
        <v>1.71</v>
      </c>
      <c r="G20" s="87"/>
      <c r="H20" s="73"/>
      <c r="I20" s="73"/>
    </row>
    <row r="21" spans="2:9" ht="24" customHeight="1">
      <c r="B21" s="99">
        <v>2100409</v>
      </c>
      <c r="C21" s="73" t="s">
        <v>170</v>
      </c>
      <c r="D21" s="66">
        <f t="shared" si="0"/>
        <v>125.69</v>
      </c>
      <c r="E21" s="73"/>
      <c r="F21" s="73">
        <v>125.69</v>
      </c>
      <c r="G21" s="87"/>
      <c r="H21" s="73"/>
      <c r="I21" s="73"/>
    </row>
    <row r="22" spans="2:9" ht="24" customHeight="1">
      <c r="B22" s="99">
        <v>2100410</v>
      </c>
      <c r="C22" s="73" t="s">
        <v>171</v>
      </c>
      <c r="D22" s="66">
        <f t="shared" si="0"/>
        <v>870.09</v>
      </c>
      <c r="E22" s="73"/>
      <c r="F22" s="73">
        <v>870.09</v>
      </c>
      <c r="G22" s="87"/>
      <c r="H22" s="73"/>
      <c r="I22" s="73"/>
    </row>
    <row r="23" spans="2:9" ht="24" customHeight="1">
      <c r="B23" s="99">
        <v>2100717</v>
      </c>
      <c r="C23" s="73" t="s">
        <v>172</v>
      </c>
      <c r="D23" s="66">
        <f t="shared" si="0"/>
        <v>5</v>
      </c>
      <c r="E23" s="73"/>
      <c r="F23" s="73">
        <v>5</v>
      </c>
      <c r="G23" s="87"/>
      <c r="H23" s="73"/>
      <c r="I23" s="73"/>
    </row>
    <row r="24" spans="2:9" ht="24" customHeight="1">
      <c r="B24" s="99">
        <v>2109901</v>
      </c>
      <c r="C24" s="73" t="s">
        <v>173</v>
      </c>
      <c r="D24" s="66">
        <f t="shared" si="0"/>
        <v>4701.45</v>
      </c>
      <c r="E24" s="73"/>
      <c r="F24" s="73">
        <v>4701.45</v>
      </c>
      <c r="G24" s="87"/>
      <c r="H24" s="73"/>
      <c r="I24" s="73"/>
    </row>
    <row r="25" spans="2:9" ht="24" customHeight="1">
      <c r="B25" s="99">
        <v>2130599</v>
      </c>
      <c r="C25" s="73" t="s">
        <v>174</v>
      </c>
      <c r="D25" s="66">
        <f t="shared" si="0"/>
        <v>4.37</v>
      </c>
      <c r="E25" s="73"/>
      <c r="F25" s="73">
        <v>4.37</v>
      </c>
      <c r="G25" s="87"/>
      <c r="H25" s="73"/>
      <c r="I25" s="73"/>
    </row>
  </sheetData>
  <sheetProtection/>
  <mergeCells count="11">
    <mergeCell ref="F4:I4"/>
    <mergeCell ref="F5:F6"/>
    <mergeCell ref="G5:I5"/>
    <mergeCell ref="B7:C7"/>
    <mergeCell ref="B1:C1"/>
    <mergeCell ref="B2:I2"/>
    <mergeCell ref="B3:C3"/>
    <mergeCell ref="B4:B6"/>
    <mergeCell ref="C4:C6"/>
    <mergeCell ref="D4:D6"/>
    <mergeCell ref="E4:E6"/>
  </mergeCells>
  <printOptions/>
  <pageMargins left="0.75" right="0.75" top="0.27000001072883606" bottom="0.27000001072883606" header="0" footer="0"/>
  <pageSetup fitToHeight="1" fitToWidth="1" horizontalDpi="600" verticalDpi="600" orientation="landscape" paperSize="9" scale="82" r:id="rId1"/>
</worksheet>
</file>

<file path=xl/worksheets/sheet5.xml><?xml version="1.0" encoding="utf-8"?>
<worksheet xmlns="http://schemas.openxmlformats.org/spreadsheetml/2006/main" xmlns:r="http://schemas.openxmlformats.org/officeDocument/2006/relationships">
  <sheetPr>
    <pageSetUpPr fitToPage="1"/>
  </sheetPr>
  <dimension ref="A1:F37"/>
  <sheetViews>
    <sheetView zoomScalePageLayoutView="0" workbookViewId="0" topLeftCell="A1">
      <selection activeCell="J7" sqref="J7"/>
    </sheetView>
  </sheetViews>
  <sheetFormatPr defaultColWidth="10.00390625" defaultRowHeight="13.5"/>
  <cols>
    <col min="1" max="1" width="1.4921875" style="0" customWidth="1"/>
    <col min="2" max="2" width="33.375" style="0" customWidth="1"/>
    <col min="3" max="3" width="16.375" style="0" customWidth="1"/>
    <col min="4" max="4" width="33.375" style="0" customWidth="1"/>
    <col min="5" max="5" width="16.375" style="0" customWidth="1"/>
    <col min="6" max="6" width="1.4921875" style="0" customWidth="1"/>
    <col min="7" max="8" width="9.75390625" style="0" customWidth="1"/>
  </cols>
  <sheetData>
    <row r="1" spans="1:6" ht="15.75" customHeight="1">
      <c r="A1" s="6"/>
      <c r="B1" s="5"/>
      <c r="C1" s="6"/>
      <c r="D1" s="6"/>
      <c r="E1" s="6" t="s">
        <v>2</v>
      </c>
      <c r="F1" s="8"/>
    </row>
    <row r="2" spans="1:6" ht="22.5" customHeight="1">
      <c r="A2" s="6"/>
      <c r="B2" s="113" t="s">
        <v>111</v>
      </c>
      <c r="C2" s="113"/>
      <c r="D2" s="113"/>
      <c r="E2" s="113"/>
      <c r="F2" s="8" t="s">
        <v>73</v>
      </c>
    </row>
    <row r="3" spans="1:6" ht="19.5" customHeight="1">
      <c r="A3" s="10"/>
      <c r="B3" s="114" t="s">
        <v>150</v>
      </c>
      <c r="C3" s="114"/>
      <c r="D3" s="10"/>
      <c r="E3" s="11" t="s">
        <v>75</v>
      </c>
      <c r="F3" s="23"/>
    </row>
    <row r="4" spans="1:6" ht="24" customHeight="1">
      <c r="A4" s="8"/>
      <c r="B4" s="116" t="s">
        <v>76</v>
      </c>
      <c r="C4" s="116"/>
      <c r="D4" s="116" t="s">
        <v>77</v>
      </c>
      <c r="E4" s="116"/>
      <c r="F4" s="8"/>
    </row>
    <row r="5" spans="1:6" ht="24" customHeight="1">
      <c r="A5" s="8"/>
      <c r="B5" s="12" t="s">
        <v>78</v>
      </c>
      <c r="C5" s="12" t="s">
        <v>79</v>
      </c>
      <c r="D5" s="12" t="s">
        <v>78</v>
      </c>
      <c r="E5" s="12" t="s">
        <v>79</v>
      </c>
      <c r="F5" s="8"/>
    </row>
    <row r="6" spans="1:6" ht="22.5" customHeight="1">
      <c r="A6" s="8"/>
      <c r="B6" s="16" t="s">
        <v>112</v>
      </c>
      <c r="C6" s="29">
        <f>C7</f>
        <v>1967.68</v>
      </c>
      <c r="D6" s="16" t="s">
        <v>113</v>
      </c>
      <c r="E6" s="29">
        <f>E15+E16</f>
        <v>10514.79</v>
      </c>
      <c r="F6" s="8"/>
    </row>
    <row r="7" spans="1:6" ht="22.5" customHeight="1">
      <c r="A7" s="124"/>
      <c r="B7" s="16" t="s">
        <v>42</v>
      </c>
      <c r="C7" s="17">
        <v>1967.68</v>
      </c>
      <c r="D7" s="16" t="s">
        <v>43</v>
      </c>
      <c r="E7" s="29"/>
      <c r="F7" s="8"/>
    </row>
    <row r="8" spans="1:6" ht="22.5" customHeight="1">
      <c r="A8" s="124"/>
      <c r="B8" s="16" t="s">
        <v>44</v>
      </c>
      <c r="C8" s="29"/>
      <c r="D8" s="16" t="s">
        <v>45</v>
      </c>
      <c r="E8" s="29"/>
      <c r="F8" s="8"/>
    </row>
    <row r="9" spans="1:6" ht="22.5" customHeight="1">
      <c r="A9" s="124"/>
      <c r="B9" s="16" t="s">
        <v>46</v>
      </c>
      <c r="C9" s="29"/>
      <c r="D9" s="16" t="s">
        <v>47</v>
      </c>
      <c r="E9" s="29"/>
      <c r="F9" s="8"/>
    </row>
    <row r="10" spans="1:6" ht="22.5" customHeight="1">
      <c r="A10" s="124"/>
      <c r="B10" s="16" t="s">
        <v>1</v>
      </c>
      <c r="C10" s="29"/>
      <c r="D10" s="16" t="s">
        <v>48</v>
      </c>
      <c r="E10" s="29"/>
      <c r="F10" s="8"/>
    </row>
    <row r="11" spans="1:6" ht="22.5" customHeight="1">
      <c r="A11" s="124"/>
      <c r="B11" s="16" t="s">
        <v>1</v>
      </c>
      <c r="C11" s="29"/>
      <c r="D11" s="16" t="s">
        <v>49</v>
      </c>
      <c r="E11" s="29"/>
      <c r="F11" s="8"/>
    </row>
    <row r="12" spans="1:6" ht="22.5" customHeight="1">
      <c r="A12" s="124"/>
      <c r="B12" s="16" t="s">
        <v>1</v>
      </c>
      <c r="C12" s="29"/>
      <c r="D12" s="16" t="s">
        <v>50</v>
      </c>
      <c r="E12" s="29"/>
      <c r="F12" s="8"/>
    </row>
    <row r="13" spans="1:6" ht="22.5" customHeight="1">
      <c r="A13" s="124"/>
      <c r="B13" s="16" t="s">
        <v>1</v>
      </c>
      <c r="C13" s="29"/>
      <c r="D13" s="16" t="s">
        <v>51</v>
      </c>
      <c r="E13" s="29"/>
      <c r="F13" s="8"/>
    </row>
    <row r="14" spans="1:6" ht="22.5" customHeight="1">
      <c r="A14" s="124"/>
      <c r="B14" s="16" t="s">
        <v>1</v>
      </c>
      <c r="C14" s="29"/>
      <c r="D14" s="16" t="s">
        <v>52</v>
      </c>
      <c r="E14" s="29"/>
      <c r="F14" s="8"/>
    </row>
    <row r="15" spans="1:6" ht="22.5" customHeight="1">
      <c r="A15" s="124"/>
      <c r="B15" s="16" t="s">
        <v>1</v>
      </c>
      <c r="C15" s="29"/>
      <c r="D15" s="16" t="s">
        <v>53</v>
      </c>
      <c r="E15" s="29">
        <v>652.3</v>
      </c>
      <c r="F15" s="8"/>
    </row>
    <row r="16" spans="1:6" ht="22.5" customHeight="1">
      <c r="A16" s="124"/>
      <c r="B16" s="16" t="s">
        <v>1</v>
      </c>
      <c r="C16" s="29"/>
      <c r="D16" s="16" t="s">
        <v>54</v>
      </c>
      <c r="E16" s="29">
        <f>C36-E15</f>
        <v>9862.490000000002</v>
      </c>
      <c r="F16" s="8"/>
    </row>
    <row r="17" spans="1:6" ht="22.5" customHeight="1">
      <c r="A17" s="124"/>
      <c r="B17" s="16" t="s">
        <v>1</v>
      </c>
      <c r="C17" s="29"/>
      <c r="D17" s="16" t="s">
        <v>55</v>
      </c>
      <c r="E17" s="29"/>
      <c r="F17" s="8"/>
    </row>
    <row r="18" spans="1:6" ht="22.5" customHeight="1">
      <c r="A18" s="124"/>
      <c r="B18" s="16" t="s">
        <v>1</v>
      </c>
      <c r="C18" s="29"/>
      <c r="D18" s="16" t="s">
        <v>56</v>
      </c>
      <c r="E18" s="29"/>
      <c r="F18" s="8"/>
    </row>
    <row r="19" spans="1:6" ht="22.5" customHeight="1">
      <c r="A19" s="124"/>
      <c r="B19" s="16" t="s">
        <v>1</v>
      </c>
      <c r="C19" s="29"/>
      <c r="D19" s="16" t="s">
        <v>57</v>
      </c>
      <c r="E19" s="29"/>
      <c r="F19" s="8"/>
    </row>
    <row r="20" spans="1:6" ht="22.5" customHeight="1">
      <c r="A20" s="124"/>
      <c r="B20" s="16" t="s">
        <v>1</v>
      </c>
      <c r="C20" s="29"/>
      <c r="D20" s="16" t="s">
        <v>58</v>
      </c>
      <c r="E20" s="29"/>
      <c r="F20" s="8"/>
    </row>
    <row r="21" spans="1:6" ht="22.5" customHeight="1">
      <c r="A21" s="124"/>
      <c r="B21" s="16" t="s">
        <v>1</v>
      </c>
      <c r="C21" s="29"/>
      <c r="D21" s="16" t="s">
        <v>59</v>
      </c>
      <c r="E21" s="29"/>
      <c r="F21" s="8"/>
    </row>
    <row r="22" spans="1:6" ht="22.5" customHeight="1">
      <c r="A22" s="124"/>
      <c r="B22" s="16" t="s">
        <v>1</v>
      </c>
      <c r="C22" s="29"/>
      <c r="D22" s="16" t="s">
        <v>60</v>
      </c>
      <c r="E22" s="29"/>
      <c r="F22" s="8"/>
    </row>
    <row r="23" spans="1:6" ht="22.5" customHeight="1">
      <c r="A23" s="124"/>
      <c r="B23" s="16" t="s">
        <v>1</v>
      </c>
      <c r="C23" s="29"/>
      <c r="D23" s="16" t="s">
        <v>61</v>
      </c>
      <c r="E23" s="29"/>
      <c r="F23" s="8"/>
    </row>
    <row r="24" spans="1:6" ht="22.5" customHeight="1">
      <c r="A24" s="124"/>
      <c r="B24" s="16" t="s">
        <v>1</v>
      </c>
      <c r="C24" s="29"/>
      <c r="D24" s="16" t="s">
        <v>62</v>
      </c>
      <c r="E24" s="29"/>
      <c r="F24" s="8"/>
    </row>
    <row r="25" spans="1:6" ht="22.5" customHeight="1">
      <c r="A25" s="124"/>
      <c r="B25" s="16" t="s">
        <v>1</v>
      </c>
      <c r="C25" s="29"/>
      <c r="D25" s="16" t="s">
        <v>63</v>
      </c>
      <c r="E25" s="29"/>
      <c r="F25" s="8"/>
    </row>
    <row r="26" spans="1:6" ht="22.5" customHeight="1">
      <c r="A26" s="124"/>
      <c r="B26" s="16" t="s">
        <v>1</v>
      </c>
      <c r="C26" s="29"/>
      <c r="D26" s="16" t="s">
        <v>64</v>
      </c>
      <c r="E26" s="29"/>
      <c r="F26" s="8"/>
    </row>
    <row r="27" spans="1:6" ht="22.5" customHeight="1">
      <c r="A27" s="124"/>
      <c r="B27" s="16" t="s">
        <v>1</v>
      </c>
      <c r="C27" s="29"/>
      <c r="D27" s="16" t="s">
        <v>65</v>
      </c>
      <c r="E27" s="29"/>
      <c r="F27" s="8"/>
    </row>
    <row r="28" spans="1:6" ht="22.5" customHeight="1">
      <c r="A28" s="124"/>
      <c r="B28" s="16" t="s">
        <v>1</v>
      </c>
      <c r="C28" s="29"/>
      <c r="D28" s="16" t="s">
        <v>66</v>
      </c>
      <c r="E28" s="29"/>
      <c r="F28" s="8"/>
    </row>
    <row r="29" spans="1:6" ht="22.5" customHeight="1">
      <c r="A29" s="124"/>
      <c r="B29" s="16" t="s">
        <v>1</v>
      </c>
      <c r="C29" s="29"/>
      <c r="D29" s="16" t="s">
        <v>67</v>
      </c>
      <c r="E29" s="29"/>
      <c r="F29" s="8"/>
    </row>
    <row r="30" spans="1:6" ht="22.5" customHeight="1">
      <c r="A30" s="124"/>
      <c r="B30" s="16" t="s">
        <v>1</v>
      </c>
      <c r="C30" s="29"/>
      <c r="D30" s="16" t="s">
        <v>68</v>
      </c>
      <c r="E30" s="29"/>
      <c r="F30" s="8"/>
    </row>
    <row r="31" spans="1:6" ht="22.5" customHeight="1">
      <c r="A31" s="124"/>
      <c r="B31" s="16" t="s">
        <v>1</v>
      </c>
      <c r="C31" s="29"/>
      <c r="D31" s="16" t="s">
        <v>69</v>
      </c>
      <c r="E31" s="29"/>
      <c r="F31" s="8"/>
    </row>
    <row r="32" spans="1:6" ht="22.5" customHeight="1">
      <c r="A32" s="124"/>
      <c r="B32" s="16" t="s">
        <v>1</v>
      </c>
      <c r="C32" s="29"/>
      <c r="D32" s="16" t="s">
        <v>70</v>
      </c>
      <c r="E32" s="29"/>
      <c r="F32" s="8"/>
    </row>
    <row r="33" spans="1:6" ht="22.5" customHeight="1">
      <c r="A33" s="124"/>
      <c r="B33" s="16" t="s">
        <v>1</v>
      </c>
      <c r="C33" s="29"/>
      <c r="D33" s="16" t="s">
        <v>71</v>
      </c>
      <c r="E33" s="29"/>
      <c r="F33" s="8"/>
    </row>
    <row r="34" spans="1:6" ht="22.5" customHeight="1">
      <c r="A34" s="124"/>
      <c r="B34" s="16" t="s">
        <v>1</v>
      </c>
      <c r="C34" s="29"/>
      <c r="D34" s="16" t="s">
        <v>72</v>
      </c>
      <c r="E34" s="29"/>
      <c r="F34" s="8"/>
    </row>
    <row r="35" spans="1:6" ht="22.5" customHeight="1">
      <c r="A35" s="8"/>
      <c r="B35" s="16" t="s">
        <v>114</v>
      </c>
      <c r="C35" s="17">
        <v>8547.11</v>
      </c>
      <c r="D35" s="16" t="s">
        <v>115</v>
      </c>
      <c r="E35" s="29">
        <v>0</v>
      </c>
      <c r="F35" s="8"/>
    </row>
    <row r="36" spans="1:6" ht="22.5" customHeight="1">
      <c r="A36" s="8"/>
      <c r="B36" s="19" t="s">
        <v>88</v>
      </c>
      <c r="C36" s="28">
        <f>C35+C7</f>
        <v>10514.79</v>
      </c>
      <c r="D36" s="19" t="s">
        <v>89</v>
      </c>
      <c r="E36" s="28">
        <f>E35+E6</f>
        <v>10514.79</v>
      </c>
      <c r="F36" s="8"/>
    </row>
    <row r="37" spans="1:6" ht="9.75" customHeight="1">
      <c r="A37" s="38"/>
      <c r="B37" s="38"/>
      <c r="C37" s="38"/>
      <c r="D37" s="38"/>
      <c r="E37" s="38"/>
      <c r="F37" s="39"/>
    </row>
  </sheetData>
  <sheetProtection/>
  <mergeCells count="5">
    <mergeCell ref="A7:A34"/>
    <mergeCell ref="B2:E2"/>
    <mergeCell ref="B3:C3"/>
    <mergeCell ref="B4:C4"/>
    <mergeCell ref="D4:E4"/>
  </mergeCells>
  <printOptions/>
  <pageMargins left="0.75" right="0.75" top="0.27000001072883606" bottom="0.27000001072883606" header="0" footer="0"/>
  <pageSetup fitToHeight="1" fitToWidth="1"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sheetPr>
    <pageSetUpPr fitToPage="1"/>
  </sheetPr>
  <dimension ref="A1:I24"/>
  <sheetViews>
    <sheetView zoomScalePageLayoutView="0" workbookViewId="0" topLeftCell="A1">
      <selection activeCell="F6" sqref="F6:H6"/>
    </sheetView>
  </sheetViews>
  <sheetFormatPr defaultColWidth="10.00390625" defaultRowHeight="13.5"/>
  <cols>
    <col min="1" max="1" width="1.4921875" style="0" customWidth="1"/>
    <col min="2" max="2" width="12.25390625" style="96" customWidth="1"/>
    <col min="3" max="3" width="41.00390625" style="0" customWidth="1"/>
    <col min="4" max="8" width="16.375" style="0" customWidth="1"/>
    <col min="9" max="9" width="1.4921875" style="0" customWidth="1"/>
    <col min="10" max="10" width="9.75390625" style="0" customWidth="1"/>
  </cols>
  <sheetData>
    <row r="1" spans="1:9" ht="15.75" customHeight="1">
      <c r="A1" s="7"/>
      <c r="B1" s="125"/>
      <c r="C1" s="125"/>
      <c r="D1" s="31"/>
      <c r="E1" s="31"/>
      <c r="F1" s="41"/>
      <c r="G1" s="41"/>
      <c r="H1" s="31"/>
      <c r="I1" s="7"/>
    </row>
    <row r="2" spans="1:9" ht="22.5" customHeight="1">
      <c r="A2" s="7"/>
      <c r="B2" s="113" t="s">
        <v>116</v>
      </c>
      <c r="C2" s="113"/>
      <c r="D2" s="113"/>
      <c r="E2" s="113"/>
      <c r="F2" s="113"/>
      <c r="G2" s="113"/>
      <c r="H2" s="113"/>
      <c r="I2" s="7" t="s">
        <v>73</v>
      </c>
    </row>
    <row r="3" spans="1:9" ht="19.5" customHeight="1">
      <c r="A3" s="7"/>
      <c r="B3" s="94"/>
      <c r="C3" s="24"/>
      <c r="D3" s="43"/>
      <c r="E3" s="43"/>
      <c r="F3" s="24"/>
      <c r="G3" s="24"/>
      <c r="H3" s="44" t="s">
        <v>75</v>
      </c>
      <c r="I3" s="7"/>
    </row>
    <row r="4" spans="1:9" ht="24" customHeight="1">
      <c r="A4" s="7"/>
      <c r="B4" s="126" t="s">
        <v>103</v>
      </c>
      <c r="C4" s="115" t="s">
        <v>104</v>
      </c>
      <c r="D4" s="127" t="s">
        <v>80</v>
      </c>
      <c r="E4" s="127" t="s">
        <v>105</v>
      </c>
      <c r="F4" s="127"/>
      <c r="G4" s="127"/>
      <c r="H4" s="127" t="s">
        <v>106</v>
      </c>
      <c r="I4" s="7"/>
    </row>
    <row r="5" spans="1:9" ht="24" customHeight="1">
      <c r="A5" s="7"/>
      <c r="B5" s="126"/>
      <c r="C5" s="115"/>
      <c r="D5" s="127"/>
      <c r="E5" s="72" t="s">
        <v>92</v>
      </c>
      <c r="F5" s="72" t="s">
        <v>117</v>
      </c>
      <c r="G5" s="72" t="s">
        <v>118</v>
      </c>
      <c r="H5" s="127"/>
      <c r="I5" s="7"/>
    </row>
    <row r="6" spans="1:9" ht="22.5" customHeight="1">
      <c r="A6" s="30"/>
      <c r="B6" s="121" t="s">
        <v>101</v>
      </c>
      <c r="C6" s="121"/>
      <c r="D6" s="71">
        <f>E6+H6</f>
        <v>10514.79</v>
      </c>
      <c r="E6" s="71">
        <f>SUM(E7:E24)</f>
        <v>1045.8600000000001</v>
      </c>
      <c r="F6" s="71">
        <f>SUM(F7:F24)</f>
        <v>1015.36</v>
      </c>
      <c r="G6" s="71">
        <f>SUM(G7:G24)</f>
        <v>30.5</v>
      </c>
      <c r="H6" s="71">
        <f>SUM(H7:H24)</f>
        <v>9468.93</v>
      </c>
      <c r="I6" s="30"/>
    </row>
    <row r="7" spans="1:9" ht="22.5" customHeight="1">
      <c r="A7" s="7"/>
      <c r="B7" s="64">
        <v>2080502</v>
      </c>
      <c r="C7" s="65" t="s">
        <v>155</v>
      </c>
      <c r="D7" s="71">
        <f>E7+H7</f>
        <v>274.88</v>
      </c>
      <c r="E7" s="71">
        <f>F7+G7</f>
        <v>274.88</v>
      </c>
      <c r="F7" s="71">
        <v>274.88</v>
      </c>
      <c r="G7" s="66"/>
      <c r="H7" s="66"/>
      <c r="I7" s="7"/>
    </row>
    <row r="8" spans="1:9" ht="22.5" customHeight="1">
      <c r="A8" s="33"/>
      <c r="B8" s="64">
        <v>2089999</v>
      </c>
      <c r="C8" s="65" t="s">
        <v>156</v>
      </c>
      <c r="D8" s="71">
        <f>E8+H8</f>
        <v>52.3</v>
      </c>
      <c r="E8" s="71">
        <f>F8+G8</f>
        <v>52.3</v>
      </c>
      <c r="F8" s="66">
        <v>52.3</v>
      </c>
      <c r="G8" s="66"/>
      <c r="H8" s="66"/>
      <c r="I8" s="33"/>
    </row>
    <row r="9" spans="1:9" ht="22.5" customHeight="1">
      <c r="A9" s="30"/>
      <c r="B9" s="64">
        <v>2100201</v>
      </c>
      <c r="C9" s="65" t="s">
        <v>157</v>
      </c>
      <c r="D9" s="71">
        <f>E9+H9</f>
        <v>1749.91</v>
      </c>
      <c r="E9" s="71">
        <f>F9+G9</f>
        <v>30.5</v>
      </c>
      <c r="F9" s="66">
        <v>0</v>
      </c>
      <c r="G9" s="66">
        <v>30.5</v>
      </c>
      <c r="H9" s="66">
        <v>1719.41</v>
      </c>
      <c r="I9" s="30"/>
    </row>
    <row r="10" spans="1:9" ht="29.25" customHeight="1">
      <c r="A10" s="37"/>
      <c r="B10" s="65">
        <v>2101102</v>
      </c>
      <c r="C10" s="65" t="s">
        <v>158</v>
      </c>
      <c r="D10" s="71">
        <f>E10+H10</f>
        <v>600</v>
      </c>
      <c r="E10" s="71">
        <f>F10+G10</f>
        <v>600</v>
      </c>
      <c r="F10" s="66">
        <v>600</v>
      </c>
      <c r="G10" s="68"/>
      <c r="H10" s="68"/>
      <c r="I10" s="52"/>
    </row>
    <row r="11" spans="2:8" ht="22.5" customHeight="1">
      <c r="B11" s="65">
        <v>2080801</v>
      </c>
      <c r="C11" s="65" t="s">
        <v>160</v>
      </c>
      <c r="D11" s="66">
        <v>82.76</v>
      </c>
      <c r="E11" s="80">
        <f>F11+G11</f>
        <v>82.76</v>
      </c>
      <c r="F11" s="90">
        <f>D11</f>
        <v>82.76</v>
      </c>
      <c r="G11" s="73"/>
      <c r="H11" s="73"/>
    </row>
    <row r="12" spans="2:8" ht="22.5" customHeight="1">
      <c r="B12" s="65">
        <v>2080705</v>
      </c>
      <c r="C12" s="65" t="s">
        <v>162</v>
      </c>
      <c r="D12" s="66">
        <v>5.42</v>
      </c>
      <c r="E12" s="80">
        <f aca="true" t="shared" si="0" ref="E12:E24">F12+G12</f>
        <v>5.42</v>
      </c>
      <c r="F12" s="90">
        <f>D12</f>
        <v>5.42</v>
      </c>
      <c r="G12" s="73"/>
      <c r="H12" s="73"/>
    </row>
    <row r="13" spans="2:8" ht="22.5" customHeight="1">
      <c r="B13" s="95">
        <v>2011008</v>
      </c>
      <c r="C13" s="73" t="s">
        <v>163</v>
      </c>
      <c r="D13" s="66">
        <v>20.59</v>
      </c>
      <c r="E13" s="80">
        <f t="shared" si="0"/>
        <v>0</v>
      </c>
      <c r="F13" s="73"/>
      <c r="G13" s="73"/>
      <c r="H13" s="90">
        <v>20.59</v>
      </c>
    </row>
    <row r="14" spans="2:8" ht="22.5" customHeight="1">
      <c r="B14" s="95">
        <v>2013299</v>
      </c>
      <c r="C14" s="73" t="s">
        <v>164</v>
      </c>
      <c r="D14" s="66">
        <v>6.99</v>
      </c>
      <c r="E14" s="80">
        <f t="shared" si="0"/>
        <v>0</v>
      </c>
      <c r="F14" s="73"/>
      <c r="G14" s="73"/>
      <c r="H14" s="90">
        <v>6.99</v>
      </c>
    </row>
    <row r="15" spans="2:8" ht="22.5" customHeight="1">
      <c r="B15" s="95">
        <v>2060203</v>
      </c>
      <c r="C15" s="73" t="s">
        <v>165</v>
      </c>
      <c r="D15" s="66">
        <v>39.1</v>
      </c>
      <c r="E15" s="80">
        <f t="shared" si="0"/>
        <v>0</v>
      </c>
      <c r="F15" s="73"/>
      <c r="G15" s="73"/>
      <c r="H15" s="90">
        <v>39.1</v>
      </c>
    </row>
    <row r="16" spans="2:8" ht="22.5" customHeight="1">
      <c r="B16" s="95">
        <v>2060399</v>
      </c>
      <c r="C16" s="73" t="s">
        <v>166</v>
      </c>
      <c r="D16" s="66">
        <v>42</v>
      </c>
      <c r="E16" s="80">
        <f t="shared" si="0"/>
        <v>0</v>
      </c>
      <c r="F16" s="73"/>
      <c r="G16" s="73"/>
      <c r="H16" s="90">
        <v>42</v>
      </c>
    </row>
    <row r="17" spans="2:8" ht="22.5" customHeight="1">
      <c r="B17" s="95">
        <v>2060404</v>
      </c>
      <c r="C17" s="73" t="s">
        <v>167</v>
      </c>
      <c r="D17" s="66">
        <v>59.27</v>
      </c>
      <c r="E17" s="80">
        <f t="shared" si="0"/>
        <v>0</v>
      </c>
      <c r="F17" s="73"/>
      <c r="G17" s="73"/>
      <c r="H17" s="90">
        <v>59.27</v>
      </c>
    </row>
    <row r="18" spans="2:8" ht="22.5" customHeight="1">
      <c r="B18" s="95">
        <v>2100299</v>
      </c>
      <c r="C18" s="73" t="s">
        <v>168</v>
      </c>
      <c r="D18" s="66">
        <v>1873.26</v>
      </c>
      <c r="E18" s="80">
        <f t="shared" si="0"/>
        <v>0</v>
      </c>
      <c r="F18" s="73"/>
      <c r="G18" s="73"/>
      <c r="H18" s="90">
        <v>1873.26</v>
      </c>
    </row>
    <row r="19" spans="2:8" ht="22.5" customHeight="1">
      <c r="B19" s="95">
        <v>2100408</v>
      </c>
      <c r="C19" s="73" t="s">
        <v>169</v>
      </c>
      <c r="D19" s="66">
        <v>1.71</v>
      </c>
      <c r="E19" s="80">
        <f t="shared" si="0"/>
        <v>0</v>
      </c>
      <c r="F19" s="73"/>
      <c r="G19" s="73"/>
      <c r="H19" s="90">
        <v>1.71</v>
      </c>
    </row>
    <row r="20" spans="2:8" ht="22.5" customHeight="1">
      <c r="B20" s="95">
        <v>2100409</v>
      </c>
      <c r="C20" s="73" t="s">
        <v>170</v>
      </c>
      <c r="D20" s="66">
        <v>125.69</v>
      </c>
      <c r="E20" s="80">
        <f t="shared" si="0"/>
        <v>0</v>
      </c>
      <c r="F20" s="73"/>
      <c r="G20" s="73"/>
      <c r="H20" s="90">
        <v>125.69</v>
      </c>
    </row>
    <row r="21" spans="2:8" ht="22.5" customHeight="1">
      <c r="B21" s="95">
        <v>2100410</v>
      </c>
      <c r="C21" s="73" t="s">
        <v>171</v>
      </c>
      <c r="D21" s="66">
        <v>870.09</v>
      </c>
      <c r="E21" s="80">
        <f t="shared" si="0"/>
        <v>0</v>
      </c>
      <c r="F21" s="73"/>
      <c r="G21" s="73"/>
      <c r="H21" s="90">
        <v>870.09</v>
      </c>
    </row>
    <row r="22" spans="2:8" ht="22.5" customHeight="1">
      <c r="B22" s="95">
        <v>2100717</v>
      </c>
      <c r="C22" s="73" t="s">
        <v>172</v>
      </c>
      <c r="D22" s="66">
        <v>5</v>
      </c>
      <c r="E22" s="80">
        <f t="shared" si="0"/>
        <v>0</v>
      </c>
      <c r="F22" s="73"/>
      <c r="G22" s="73"/>
      <c r="H22" s="90">
        <v>5</v>
      </c>
    </row>
    <row r="23" spans="2:8" ht="22.5" customHeight="1">
      <c r="B23" s="95">
        <v>2109901</v>
      </c>
      <c r="C23" s="73" t="s">
        <v>173</v>
      </c>
      <c r="D23" s="66">
        <v>4701.45</v>
      </c>
      <c r="E23" s="80">
        <f t="shared" si="0"/>
        <v>0</v>
      </c>
      <c r="F23" s="73"/>
      <c r="G23" s="73"/>
      <c r="H23" s="90">
        <v>4701.45</v>
      </c>
    </row>
    <row r="24" spans="2:8" ht="22.5" customHeight="1">
      <c r="B24" s="95">
        <v>2130599</v>
      </c>
      <c r="C24" s="73" t="s">
        <v>174</v>
      </c>
      <c r="D24" s="66">
        <v>4.37</v>
      </c>
      <c r="E24" s="80">
        <f t="shared" si="0"/>
        <v>0</v>
      </c>
      <c r="F24" s="73"/>
      <c r="G24" s="73"/>
      <c r="H24" s="90">
        <v>4.37</v>
      </c>
    </row>
    <row r="25" ht="22.5" customHeight="1"/>
  </sheetData>
  <sheetProtection/>
  <mergeCells count="8">
    <mergeCell ref="B6:C6"/>
    <mergeCell ref="B1:C1"/>
    <mergeCell ref="B2:H2"/>
    <mergeCell ref="B4:B5"/>
    <mergeCell ref="C4:C5"/>
    <mergeCell ref="D4:D5"/>
    <mergeCell ref="E4:G4"/>
    <mergeCell ref="H4:H5"/>
  </mergeCells>
  <printOptions/>
  <pageMargins left="0.75" right="0.75" top="0.27000001072883606" bottom="0.27000001072883606" header="0" footer="0"/>
  <pageSetup fitToHeight="1" fitToWidth="1" horizontalDpi="600" verticalDpi="600" orientation="landscape" paperSize="9" scale="96" r:id="rId1"/>
</worksheet>
</file>

<file path=xl/worksheets/sheet7.xml><?xml version="1.0" encoding="utf-8"?>
<worksheet xmlns="http://schemas.openxmlformats.org/spreadsheetml/2006/main" xmlns:r="http://schemas.openxmlformats.org/officeDocument/2006/relationships">
  <dimension ref="A1:G16"/>
  <sheetViews>
    <sheetView zoomScalePageLayoutView="0" workbookViewId="0" topLeftCell="A1">
      <selection activeCell="C5" sqref="C1:C16384"/>
    </sheetView>
  </sheetViews>
  <sheetFormatPr defaultColWidth="10.00390625" defaultRowHeight="13.5"/>
  <cols>
    <col min="1" max="1" width="1.4921875" style="0" customWidth="1"/>
    <col min="2" max="2" width="12.25390625" style="111" customWidth="1"/>
    <col min="3" max="3" width="35.875" style="0" customWidth="1"/>
    <col min="4" max="6" width="16.375" style="0" customWidth="1"/>
    <col min="7" max="7" width="1.4921875" style="0" customWidth="1"/>
    <col min="8" max="8" width="9.75390625" style="0" customWidth="1"/>
  </cols>
  <sheetData>
    <row r="1" spans="1:7" ht="15.75" customHeight="1">
      <c r="A1" s="31"/>
      <c r="B1" s="125"/>
      <c r="C1" s="125"/>
      <c r="D1" s="31"/>
      <c r="E1" s="31"/>
      <c r="F1" s="31" t="s">
        <v>2</v>
      </c>
      <c r="G1" s="7"/>
    </row>
    <row r="2" spans="1:7" ht="22.5" customHeight="1">
      <c r="A2" s="31"/>
      <c r="B2" s="113" t="s">
        <v>119</v>
      </c>
      <c r="C2" s="113"/>
      <c r="D2" s="113"/>
      <c r="E2" s="113"/>
      <c r="F2" s="113"/>
      <c r="G2" s="7"/>
    </row>
    <row r="3" spans="1:7" ht="19.5" customHeight="1">
      <c r="A3" s="43"/>
      <c r="B3" s="128"/>
      <c r="C3" s="128"/>
      <c r="D3" s="43"/>
      <c r="E3" s="43"/>
      <c r="F3" s="44" t="s">
        <v>75</v>
      </c>
      <c r="G3" s="25"/>
    </row>
    <row r="4" spans="1:7" ht="24" customHeight="1">
      <c r="A4" s="26"/>
      <c r="B4" s="127" t="s">
        <v>120</v>
      </c>
      <c r="C4" s="127"/>
      <c r="D4" s="127" t="s">
        <v>121</v>
      </c>
      <c r="E4" s="127"/>
      <c r="F4" s="127"/>
      <c r="G4" s="7"/>
    </row>
    <row r="5" spans="1:7" ht="24" customHeight="1">
      <c r="A5" s="26"/>
      <c r="B5" s="106" t="s">
        <v>103</v>
      </c>
      <c r="C5" s="72" t="s">
        <v>104</v>
      </c>
      <c r="D5" s="72" t="s">
        <v>80</v>
      </c>
      <c r="E5" s="72" t="s">
        <v>117</v>
      </c>
      <c r="F5" s="72" t="s">
        <v>118</v>
      </c>
      <c r="G5" s="7"/>
    </row>
    <row r="6" spans="1:7" ht="21" customHeight="1">
      <c r="A6" s="45"/>
      <c r="B6" s="138"/>
      <c r="C6" s="76" t="s">
        <v>101</v>
      </c>
      <c r="D6" s="91">
        <v>1045.8600000000001</v>
      </c>
      <c r="E6" s="71">
        <v>1015.36</v>
      </c>
      <c r="F6" s="71">
        <v>30.5</v>
      </c>
      <c r="G6" s="30"/>
    </row>
    <row r="7" spans="1:7" ht="21" customHeight="1">
      <c r="A7" s="22"/>
      <c r="B7" s="138">
        <v>301</v>
      </c>
      <c r="C7" s="75" t="s">
        <v>177</v>
      </c>
      <c r="D7" s="102">
        <f>E7+F7</f>
        <v>652.3</v>
      </c>
      <c r="E7" s="71">
        <f>E8+E9</f>
        <v>652.3</v>
      </c>
      <c r="F7" s="71">
        <f>F8+F9</f>
        <v>0</v>
      </c>
      <c r="G7" s="47"/>
    </row>
    <row r="8" spans="1:7" ht="21" customHeight="1">
      <c r="A8" s="47"/>
      <c r="B8" s="139">
        <v>30112</v>
      </c>
      <c r="C8" s="64" t="s">
        <v>178</v>
      </c>
      <c r="D8" s="71">
        <v>52.3</v>
      </c>
      <c r="E8" s="73">
        <v>52.3</v>
      </c>
      <c r="F8" s="73"/>
      <c r="G8" s="47"/>
    </row>
    <row r="9" spans="2:6" ht="21" customHeight="1">
      <c r="B9" s="139">
        <v>30110</v>
      </c>
      <c r="C9" s="64" t="s">
        <v>179</v>
      </c>
      <c r="D9" s="71">
        <v>600</v>
      </c>
      <c r="E9" s="73">
        <v>600</v>
      </c>
      <c r="F9" s="73"/>
    </row>
    <row r="10" spans="2:6" ht="21" customHeight="1">
      <c r="B10" s="140">
        <v>302</v>
      </c>
      <c r="C10" s="137" t="s">
        <v>180</v>
      </c>
      <c r="D10" s="71">
        <f>D11</f>
        <v>30.5</v>
      </c>
      <c r="E10" s="71">
        <f>E11</f>
        <v>0</v>
      </c>
      <c r="F10" s="71">
        <f>F11</f>
        <v>30.5</v>
      </c>
    </row>
    <row r="11" spans="2:6" ht="21" customHeight="1">
      <c r="B11" s="139">
        <v>30299</v>
      </c>
      <c r="C11" s="64" t="s">
        <v>181</v>
      </c>
      <c r="D11" s="71">
        <v>30.5</v>
      </c>
      <c r="E11" s="73">
        <v>0</v>
      </c>
      <c r="F11" s="73">
        <v>30.5</v>
      </c>
    </row>
    <row r="12" spans="2:6" ht="21" customHeight="1">
      <c r="B12" s="139">
        <v>303</v>
      </c>
      <c r="C12" s="64" t="s">
        <v>182</v>
      </c>
      <c r="D12" s="71">
        <f>D13+D14+D15+D16</f>
        <v>363.06</v>
      </c>
      <c r="E12" s="71">
        <f>E13+E14+E15+E16</f>
        <v>363.06</v>
      </c>
      <c r="F12" s="71">
        <f>F13+F14+F15+F16</f>
        <v>0</v>
      </c>
    </row>
    <row r="13" spans="2:6" ht="21" customHeight="1">
      <c r="B13" s="141">
        <v>30301</v>
      </c>
      <c r="C13" s="64" t="s">
        <v>183</v>
      </c>
      <c r="D13" s="71">
        <v>237.01000000000002</v>
      </c>
      <c r="E13" s="74">
        <v>237.01000000000002</v>
      </c>
      <c r="F13" s="74"/>
    </row>
    <row r="14" spans="2:6" ht="13.5">
      <c r="B14" s="141">
        <v>30302</v>
      </c>
      <c r="C14" s="64" t="s">
        <v>184</v>
      </c>
      <c r="D14" s="71">
        <v>37.87</v>
      </c>
      <c r="E14" s="74">
        <v>37.87</v>
      </c>
      <c r="F14" s="74"/>
    </row>
    <row r="15" spans="2:6" ht="13.5">
      <c r="B15" s="139">
        <v>30304</v>
      </c>
      <c r="C15" s="64" t="s">
        <v>185</v>
      </c>
      <c r="D15" s="103">
        <v>82.76</v>
      </c>
      <c r="E15" s="73">
        <v>82.76</v>
      </c>
      <c r="F15" s="73"/>
    </row>
    <row r="16" spans="2:6" ht="13.5">
      <c r="B16" s="139">
        <v>30305</v>
      </c>
      <c r="C16" s="64" t="s">
        <v>186</v>
      </c>
      <c r="D16" s="103">
        <v>5.42</v>
      </c>
      <c r="E16" s="73">
        <v>5.42</v>
      </c>
      <c r="F16" s="73"/>
    </row>
  </sheetData>
  <sheetProtection/>
  <mergeCells count="5">
    <mergeCell ref="B1:C1"/>
    <mergeCell ref="B2:F2"/>
    <mergeCell ref="B3:C3"/>
    <mergeCell ref="B4:C4"/>
    <mergeCell ref="D4:F4"/>
  </mergeCells>
  <printOptions/>
  <pageMargins left="0.75" right="0.75" top="0.27000001072883606" bottom="0.27000001072883606" header="0" footer="0"/>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U8"/>
  <sheetViews>
    <sheetView zoomScalePageLayoutView="0" workbookViewId="0" topLeftCell="J1">
      <selection activeCell="R8" sqref="R8"/>
    </sheetView>
  </sheetViews>
  <sheetFormatPr defaultColWidth="10.00390625" defaultRowHeight="13.5"/>
  <cols>
    <col min="1" max="1" width="1.4921875" style="0" customWidth="1"/>
    <col min="2" max="2" width="12.00390625" style="0" customWidth="1"/>
    <col min="3" max="4" width="18.625" style="0" customWidth="1"/>
    <col min="5" max="5" width="15.375" style="0" customWidth="1"/>
    <col min="6" max="6" width="16.50390625" style="0" customWidth="1"/>
    <col min="7" max="7" width="23.00390625" style="0" customWidth="1"/>
    <col min="8" max="8" width="15.375" style="0" customWidth="1"/>
    <col min="9" max="10" width="12.25390625" style="0" customWidth="1"/>
    <col min="11" max="11" width="15.375" style="0" customWidth="1"/>
    <col min="12" max="12" width="16.50390625" style="0" customWidth="1"/>
    <col min="13" max="13" width="23.00390625" style="0" customWidth="1"/>
    <col min="14" max="16" width="12.625" style="0" customWidth="1"/>
    <col min="17" max="17" width="15.375" style="0" customWidth="1"/>
    <col min="18" max="18" width="16.50390625" style="0" customWidth="1"/>
    <col min="19" max="20" width="12.625" style="0" customWidth="1"/>
    <col min="21" max="21" width="1.4921875" style="0" customWidth="1"/>
    <col min="22" max="23" width="9.75390625" style="0" customWidth="1"/>
  </cols>
  <sheetData>
    <row r="1" spans="1:21" ht="15.75" customHeight="1">
      <c r="A1" s="31"/>
      <c r="B1" s="40"/>
      <c r="O1" s="41"/>
      <c r="P1" s="31"/>
      <c r="Q1" s="31"/>
      <c r="R1" s="31"/>
      <c r="S1" s="31" t="s">
        <v>2</v>
      </c>
      <c r="T1" s="31"/>
      <c r="U1" s="7"/>
    </row>
    <row r="2" spans="1:21" ht="22.5" customHeight="1">
      <c r="A2" s="31"/>
      <c r="B2" s="113" t="s">
        <v>122</v>
      </c>
      <c r="C2" s="113"/>
      <c r="D2" s="113"/>
      <c r="E2" s="113"/>
      <c r="F2" s="113"/>
      <c r="G2" s="113"/>
      <c r="H2" s="113"/>
      <c r="I2" s="113"/>
      <c r="J2" s="113"/>
      <c r="K2" s="113"/>
      <c r="L2" s="113"/>
      <c r="M2" s="113"/>
      <c r="N2" s="113"/>
      <c r="O2" s="113"/>
      <c r="P2" s="113"/>
      <c r="Q2" s="113"/>
      <c r="R2" s="113"/>
      <c r="S2" s="113"/>
      <c r="T2" s="113"/>
      <c r="U2" s="7" t="s">
        <v>73</v>
      </c>
    </row>
    <row r="3" spans="1:21" ht="19.5" customHeight="1">
      <c r="A3" s="43"/>
      <c r="B3" s="128"/>
      <c r="C3" s="128"/>
      <c r="D3" s="128"/>
      <c r="E3" s="128"/>
      <c r="F3" s="128"/>
      <c r="G3" s="128"/>
      <c r="H3" s="128"/>
      <c r="I3" s="128"/>
      <c r="J3" s="128"/>
      <c r="K3" s="128"/>
      <c r="L3" s="128"/>
      <c r="M3" s="128"/>
      <c r="N3" s="128"/>
      <c r="O3" s="128"/>
      <c r="P3" s="24"/>
      <c r="Q3" s="43"/>
      <c r="R3" s="43"/>
      <c r="S3" s="43"/>
      <c r="T3" s="44" t="s">
        <v>75</v>
      </c>
      <c r="U3" s="7"/>
    </row>
    <row r="4" spans="2:20" ht="24" customHeight="1">
      <c r="B4" s="127" t="s">
        <v>123</v>
      </c>
      <c r="C4" s="127" t="s">
        <v>124</v>
      </c>
      <c r="D4" s="127"/>
      <c r="E4" s="127"/>
      <c r="F4" s="127"/>
      <c r="G4" s="127"/>
      <c r="H4" s="127"/>
      <c r="I4" s="127" t="s">
        <v>125</v>
      </c>
      <c r="J4" s="127"/>
      <c r="K4" s="127"/>
      <c r="L4" s="127"/>
      <c r="M4" s="127"/>
      <c r="N4" s="127"/>
      <c r="O4" s="127" t="s">
        <v>126</v>
      </c>
      <c r="P4" s="127"/>
      <c r="Q4" s="127"/>
      <c r="R4" s="127"/>
      <c r="S4" s="127"/>
      <c r="T4" s="127"/>
    </row>
    <row r="5" spans="1:21" ht="24" customHeight="1">
      <c r="A5" s="26"/>
      <c r="B5" s="127"/>
      <c r="C5" s="127" t="s">
        <v>127</v>
      </c>
      <c r="D5" s="127" t="s">
        <v>128</v>
      </c>
      <c r="E5" s="127" t="s">
        <v>129</v>
      </c>
      <c r="F5" s="127"/>
      <c r="G5" s="127"/>
      <c r="H5" s="127" t="s">
        <v>130</v>
      </c>
      <c r="I5" s="127" t="s">
        <v>127</v>
      </c>
      <c r="J5" s="127" t="s">
        <v>128</v>
      </c>
      <c r="K5" s="127" t="s">
        <v>129</v>
      </c>
      <c r="L5" s="127"/>
      <c r="M5" s="127"/>
      <c r="N5" s="127" t="s">
        <v>130</v>
      </c>
      <c r="O5" s="127" t="s">
        <v>127</v>
      </c>
      <c r="P5" s="127" t="s">
        <v>128</v>
      </c>
      <c r="Q5" s="127" t="s">
        <v>129</v>
      </c>
      <c r="R5" s="127"/>
      <c r="S5" s="127"/>
      <c r="T5" s="127" t="s">
        <v>130</v>
      </c>
      <c r="U5" s="7"/>
    </row>
    <row r="6" spans="1:21" ht="32.25" customHeight="1">
      <c r="A6" s="26"/>
      <c r="B6" s="127"/>
      <c r="C6" s="127"/>
      <c r="D6" s="127"/>
      <c r="E6" s="72" t="s">
        <v>92</v>
      </c>
      <c r="F6" s="72" t="s">
        <v>131</v>
      </c>
      <c r="G6" s="72" t="s">
        <v>132</v>
      </c>
      <c r="H6" s="127"/>
      <c r="I6" s="127"/>
      <c r="J6" s="127"/>
      <c r="K6" s="72" t="s">
        <v>92</v>
      </c>
      <c r="L6" s="72" t="s">
        <v>131</v>
      </c>
      <c r="M6" s="72" t="s">
        <v>132</v>
      </c>
      <c r="N6" s="127"/>
      <c r="O6" s="127"/>
      <c r="P6" s="127"/>
      <c r="Q6" s="72" t="s">
        <v>92</v>
      </c>
      <c r="R6" s="72" t="s">
        <v>131</v>
      </c>
      <c r="S6" s="72" t="s">
        <v>132</v>
      </c>
      <c r="T6" s="127"/>
      <c r="U6" s="7"/>
    </row>
    <row r="7" spans="1:21" ht="22.5" customHeight="1">
      <c r="A7" s="45"/>
      <c r="B7" s="69" t="s">
        <v>101</v>
      </c>
      <c r="C7" s="74">
        <f>C8</f>
        <v>0</v>
      </c>
      <c r="D7" s="74">
        <f aca="true" t="shared" si="0" ref="D7:T7">D8</f>
        <v>0</v>
      </c>
      <c r="E7" s="74">
        <f t="shared" si="0"/>
        <v>344.6</v>
      </c>
      <c r="F7" s="74">
        <f t="shared" si="0"/>
        <v>344.6</v>
      </c>
      <c r="G7" s="74">
        <f t="shared" si="0"/>
        <v>0</v>
      </c>
      <c r="H7" s="74">
        <f t="shared" si="0"/>
        <v>0</v>
      </c>
      <c r="I7" s="74">
        <f t="shared" si="0"/>
        <v>0</v>
      </c>
      <c r="J7" s="74">
        <f t="shared" si="0"/>
        <v>0</v>
      </c>
      <c r="K7" s="74">
        <f t="shared" si="0"/>
        <v>331.65</v>
      </c>
      <c r="L7" s="74">
        <f t="shared" si="0"/>
        <v>331.65</v>
      </c>
      <c r="M7" s="74">
        <f t="shared" si="0"/>
        <v>0</v>
      </c>
      <c r="N7" s="74">
        <f t="shared" si="0"/>
        <v>0</v>
      </c>
      <c r="O7" s="74">
        <f t="shared" si="0"/>
        <v>0</v>
      </c>
      <c r="P7" s="74">
        <f t="shared" si="0"/>
        <v>0</v>
      </c>
      <c r="Q7" s="74">
        <f t="shared" si="0"/>
        <v>12.95</v>
      </c>
      <c r="R7" s="74">
        <f t="shared" si="0"/>
        <v>12.95</v>
      </c>
      <c r="S7" s="74">
        <f t="shared" si="0"/>
        <v>0</v>
      </c>
      <c r="T7" s="74">
        <f t="shared" si="0"/>
        <v>0</v>
      </c>
      <c r="U7" s="30"/>
    </row>
    <row r="8" spans="1:21" ht="53.25" customHeight="1">
      <c r="A8" s="22"/>
      <c r="B8" s="74" t="s">
        <v>161</v>
      </c>
      <c r="C8" s="73">
        <v>0</v>
      </c>
      <c r="D8" s="73">
        <v>0</v>
      </c>
      <c r="E8" s="73">
        <v>344.6</v>
      </c>
      <c r="F8" s="73">
        <v>344.6</v>
      </c>
      <c r="G8" s="73"/>
      <c r="H8" s="73"/>
      <c r="I8" s="73">
        <v>0</v>
      </c>
      <c r="J8" s="73">
        <v>0</v>
      </c>
      <c r="K8" s="73">
        <v>331.65</v>
      </c>
      <c r="L8" s="73">
        <v>331.65</v>
      </c>
      <c r="M8" s="73"/>
      <c r="N8" s="73"/>
      <c r="O8" s="74">
        <v>0</v>
      </c>
      <c r="P8" s="74">
        <v>0</v>
      </c>
      <c r="Q8" s="74">
        <v>12.95</v>
      </c>
      <c r="R8" s="74">
        <v>12.95</v>
      </c>
      <c r="S8" s="74"/>
      <c r="T8" s="74"/>
      <c r="U8" s="47"/>
    </row>
  </sheetData>
  <sheetProtection/>
  <mergeCells count="18">
    <mergeCell ref="K5:M5"/>
    <mergeCell ref="N5:N6"/>
    <mergeCell ref="O5:O6"/>
    <mergeCell ref="P5:P6"/>
    <mergeCell ref="E5:G5"/>
    <mergeCell ref="H5:H6"/>
    <mergeCell ref="I5:I6"/>
    <mergeCell ref="J5:J6"/>
    <mergeCell ref="Q5:S5"/>
    <mergeCell ref="T5:T6"/>
    <mergeCell ref="B2:T2"/>
    <mergeCell ref="B3:O3"/>
    <mergeCell ref="B4:B6"/>
    <mergeCell ref="C4:H4"/>
    <mergeCell ref="I4:N4"/>
    <mergeCell ref="O4:T4"/>
    <mergeCell ref="C5:C6"/>
    <mergeCell ref="D5:D6"/>
  </mergeCells>
  <printOptions/>
  <pageMargins left="0.75" right="0.75" top="0.27000001072883606" bottom="0.27000001072883606" header="0" footer="0"/>
  <pageSetup fitToHeight="1" fitToWidth="1" horizontalDpi="600" verticalDpi="600" orientation="landscape" paperSize="9" scale="44" r:id="rId1"/>
</worksheet>
</file>

<file path=xl/worksheets/sheet9.xml><?xml version="1.0" encoding="utf-8"?>
<worksheet xmlns="http://schemas.openxmlformats.org/spreadsheetml/2006/main" xmlns:r="http://schemas.openxmlformats.org/officeDocument/2006/relationships">
  <dimension ref="A1:G9"/>
  <sheetViews>
    <sheetView zoomScalePageLayoutView="0" workbookViewId="0" topLeftCell="A1">
      <selection activeCell="C13" sqref="C13"/>
    </sheetView>
  </sheetViews>
  <sheetFormatPr defaultColWidth="10.00390625" defaultRowHeight="13.5"/>
  <cols>
    <col min="1" max="1" width="1.4921875" style="0" customWidth="1"/>
    <col min="2" max="2" width="12.25390625" style="0" customWidth="1"/>
    <col min="3" max="3" width="41.00390625" style="0" customWidth="1"/>
    <col min="4" max="6" width="16.375" style="0" customWidth="1"/>
    <col min="7" max="7" width="1.4921875" style="0" customWidth="1"/>
    <col min="8" max="8" width="9.75390625" style="0" customWidth="1"/>
  </cols>
  <sheetData>
    <row r="1" spans="1:7" ht="15.75" customHeight="1">
      <c r="A1" s="26"/>
      <c r="B1" s="125"/>
      <c r="C1" s="125"/>
      <c r="D1" s="31"/>
      <c r="E1" s="31"/>
      <c r="F1" s="31"/>
      <c r="G1" s="7"/>
    </row>
    <row r="2" spans="1:7" ht="22.5" customHeight="1">
      <c r="A2" s="26"/>
      <c r="B2" s="113" t="s">
        <v>133</v>
      </c>
      <c r="C2" s="113"/>
      <c r="D2" s="113"/>
      <c r="E2" s="113"/>
      <c r="F2" s="113"/>
      <c r="G2" s="7" t="s">
        <v>73</v>
      </c>
    </row>
    <row r="3" spans="1:7" ht="19.5" customHeight="1">
      <c r="A3" s="26"/>
      <c r="B3" s="42"/>
      <c r="C3" s="48"/>
      <c r="D3" s="43"/>
      <c r="E3" s="43"/>
      <c r="F3" s="44" t="s">
        <v>75</v>
      </c>
      <c r="G3" s="7"/>
    </row>
    <row r="4" spans="1:7" ht="24" customHeight="1">
      <c r="A4" s="26"/>
      <c r="B4" s="12" t="s">
        <v>103</v>
      </c>
      <c r="C4" s="12" t="s">
        <v>104</v>
      </c>
      <c r="D4" s="14" t="s">
        <v>80</v>
      </c>
      <c r="E4" s="14" t="s">
        <v>105</v>
      </c>
      <c r="F4" s="14" t="s">
        <v>106</v>
      </c>
      <c r="G4" s="7"/>
    </row>
    <row r="5" spans="1:7" ht="22.5" customHeight="1">
      <c r="A5" s="45"/>
      <c r="B5" s="129" t="s">
        <v>101</v>
      </c>
      <c r="C5" s="129"/>
      <c r="D5" s="28"/>
      <c r="E5" s="28"/>
      <c r="F5" s="28"/>
      <c r="G5" s="30"/>
    </row>
    <row r="6" spans="1:7" ht="22.5" customHeight="1">
      <c r="A6" s="26"/>
      <c r="B6" s="35"/>
      <c r="C6" s="35" t="s">
        <v>1</v>
      </c>
      <c r="D6" s="29"/>
      <c r="E6" s="29"/>
      <c r="F6" s="29"/>
      <c r="G6" s="7"/>
    </row>
    <row r="7" spans="1:7" ht="22.5" customHeight="1">
      <c r="A7" s="13"/>
      <c r="B7" s="35"/>
      <c r="C7" s="35" t="s">
        <v>1</v>
      </c>
      <c r="D7" s="29"/>
      <c r="E7" s="29"/>
      <c r="F7" s="29"/>
      <c r="G7" s="33"/>
    </row>
    <row r="8" spans="1:7" ht="22.5" customHeight="1">
      <c r="A8" s="45"/>
      <c r="B8" s="35"/>
      <c r="C8" s="35" t="s">
        <v>1</v>
      </c>
      <c r="D8" s="29"/>
      <c r="E8" s="29"/>
      <c r="F8" s="29"/>
      <c r="G8" s="30"/>
    </row>
    <row r="9" spans="1:7" ht="34.5" customHeight="1">
      <c r="A9" s="49"/>
      <c r="B9" s="130" t="s">
        <v>175</v>
      </c>
      <c r="C9" s="131"/>
      <c r="D9" s="36"/>
      <c r="E9" s="36"/>
      <c r="F9" s="36"/>
      <c r="G9" s="50"/>
    </row>
  </sheetData>
  <sheetProtection/>
  <mergeCells count="4">
    <mergeCell ref="B1:C1"/>
    <mergeCell ref="B2:F2"/>
    <mergeCell ref="B5:C5"/>
    <mergeCell ref="B9:C9"/>
  </mergeCells>
  <printOptions/>
  <pageMargins left="0.75" right="0.75" top="0.27000001072883606" bottom="0.27000001072883606"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婆婆片</cp:lastModifiedBy>
  <cp:lastPrinted>2021-03-22T09:08:35Z</cp:lastPrinted>
  <dcterms:created xsi:type="dcterms:W3CDTF">2021-03-01T08:22:12Z</dcterms:created>
  <dcterms:modified xsi:type="dcterms:W3CDTF">2021-04-01T03:09:35Z</dcterms:modified>
  <cp:category/>
  <cp:version/>
  <cp:contentType/>
  <cp:contentStatus/>
</cp:coreProperties>
</file>